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9"/>
  <workbookPr/>
  <mc:AlternateContent xmlns:mc="http://schemas.openxmlformats.org/markup-compatibility/2006">
    <mc:Choice Requires="x15">
      <x15ac:absPath xmlns:x15ac="http://schemas.microsoft.com/office/spreadsheetml/2010/11/ac" url="/Users/michaelstrobel/Documents/02_Projects/01_HyCool/WP_8/Task_8.4_(e-Learning)/01_Exercises/"/>
    </mc:Choice>
  </mc:AlternateContent>
  <xr:revisionPtr revIDLastSave="0" documentId="13_ncr:1_{1BCB815F-1AF0-C34B-9627-8386CD6CDA37}" xr6:coauthVersionLast="47" xr6:coauthVersionMax="47" xr10:uidLastSave="{00000000-0000-0000-0000-000000000000}"/>
  <bookViews>
    <workbookView xWindow="18300" yWindow="-28340" windowWidth="23460" windowHeight="28340" activeTab="1" xr2:uid="{00000000-000D-0000-FFFF-FFFF00000000}"/>
  </bookViews>
  <sheets>
    <sheet name="INTRODUCTION" sheetId="14" r:id="rId1"/>
    <sheet name="exercise solar cooling, part A" sheetId="12" r:id="rId2"/>
    <sheet name="Exercise part A - Solution" sheetId="8"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8" i="8" l="1"/>
  <c r="G98" i="8"/>
  <c r="E95" i="12"/>
  <c r="I95" i="12"/>
  <c r="D95" i="12"/>
  <c r="H95" i="12"/>
  <c r="F48" i="8"/>
  <c r="H48" i="8" s="1"/>
  <c r="H47" i="8"/>
  <c r="F47" i="8"/>
  <c r="G47" i="8" s="1"/>
  <c r="H46" i="8"/>
  <c r="G46" i="8"/>
  <c r="F46" i="8"/>
  <c r="F45" i="8"/>
  <c r="H45" i="8" s="1"/>
  <c r="F44" i="8"/>
  <c r="H44" i="8" s="1"/>
  <c r="H43" i="8"/>
  <c r="F43" i="8"/>
  <c r="G43" i="8" s="1"/>
  <c r="H42" i="8"/>
  <c r="G42" i="8"/>
  <c r="F42" i="8"/>
  <c r="F41" i="8"/>
  <c r="H41" i="8" s="1"/>
  <c r="F40" i="8"/>
  <c r="H40" i="8" s="1"/>
  <c r="H39" i="8"/>
  <c r="F39" i="8"/>
  <c r="G39" i="8" s="1"/>
  <c r="H38" i="8"/>
  <c r="G38" i="8"/>
  <c r="F38" i="8"/>
  <c r="F37" i="8"/>
  <c r="H37" i="8" s="1"/>
  <c r="F36" i="8"/>
  <c r="H36" i="8" s="1"/>
  <c r="H35" i="8"/>
  <c r="F35" i="8"/>
  <c r="G35" i="8" s="1"/>
  <c r="H34" i="8"/>
  <c r="G34" i="8"/>
  <c r="F34" i="8"/>
  <c r="F33" i="8"/>
  <c r="H33" i="8" s="1"/>
  <c r="F32" i="8"/>
  <c r="H32" i="8" s="1"/>
  <c r="H31" i="8"/>
  <c r="F31" i="8"/>
  <c r="G31" i="8" s="1"/>
  <c r="H30" i="8"/>
  <c r="G30" i="8"/>
  <c r="F30" i="8"/>
  <c r="F29" i="8"/>
  <c r="H29" i="8" s="1"/>
  <c r="F28" i="8"/>
  <c r="H28" i="8" s="1"/>
  <c r="H27" i="8"/>
  <c r="F27" i="8"/>
  <c r="G27" i="8" s="1"/>
  <c r="H26" i="8"/>
  <c r="G26" i="8"/>
  <c r="F26" i="8"/>
  <c r="F25" i="8"/>
  <c r="H25" i="8" s="1"/>
  <c r="G73" i="8"/>
  <c r="F77" i="8"/>
  <c r="F88" i="8"/>
  <c r="F69" i="8"/>
  <c r="E50" i="12"/>
  <c r="E49" i="12"/>
  <c r="E48" i="12"/>
  <c r="E47" i="12"/>
  <c r="E46" i="12"/>
  <c r="I45" i="12"/>
  <c r="E45" i="12"/>
  <c r="I44" i="12"/>
  <c r="E44" i="12"/>
  <c r="I43" i="12"/>
  <c r="E43" i="12"/>
  <c r="I42" i="12"/>
  <c r="E42" i="12"/>
  <c r="I41" i="12"/>
  <c r="E41" i="12"/>
  <c r="I40" i="12"/>
  <c r="E40" i="12"/>
  <c r="I39" i="12"/>
  <c r="E39" i="12"/>
  <c r="I38" i="12"/>
  <c r="E38" i="12"/>
  <c r="I37" i="12"/>
  <c r="E37" i="12"/>
  <c r="I36" i="12"/>
  <c r="E36" i="12"/>
  <c r="I35" i="12"/>
  <c r="E35" i="12"/>
  <c r="I34" i="12"/>
  <c r="E34" i="12"/>
  <c r="E33" i="12"/>
  <c r="E32" i="12"/>
  <c r="E31" i="12"/>
  <c r="E30" i="12"/>
  <c r="E29" i="12"/>
  <c r="E28" i="12"/>
  <c r="E27" i="12"/>
  <c r="G95" i="12" l="1"/>
  <c r="F95" i="12"/>
  <c r="G33" i="8"/>
  <c r="G41" i="8"/>
  <c r="G25" i="8"/>
  <c r="G28" i="8"/>
  <c r="G36" i="8"/>
  <c r="G44" i="8"/>
  <c r="G32" i="8"/>
  <c r="G29" i="8"/>
  <c r="G37" i="8"/>
  <c r="G45" i="8"/>
  <c r="G40" i="8"/>
  <c r="G48" i="8"/>
  <c r="D94" i="8" l="1"/>
  <c r="E92" i="8"/>
  <c r="F92" i="8" s="1"/>
  <c r="E91" i="8"/>
  <c r="F91" i="8" s="1"/>
  <c r="G91" i="8" s="1"/>
  <c r="E90" i="8"/>
  <c r="F90" i="8" s="1"/>
  <c r="E89" i="8"/>
  <c r="F89" i="8" s="1"/>
  <c r="E88" i="8"/>
  <c r="H88" i="8" s="1"/>
  <c r="I87" i="8"/>
  <c r="E87" i="8"/>
  <c r="F87" i="8" s="1"/>
  <c r="I86" i="8"/>
  <c r="E86" i="8"/>
  <c r="F86" i="8" s="1"/>
  <c r="G86" i="8" s="1"/>
  <c r="I85" i="8"/>
  <c r="E85" i="8"/>
  <c r="F85" i="8" s="1"/>
  <c r="I84" i="8"/>
  <c r="E84" i="8"/>
  <c r="F84" i="8" s="1"/>
  <c r="I83" i="8"/>
  <c r="E83" i="8"/>
  <c r="F83" i="8" s="1"/>
  <c r="I82" i="8"/>
  <c r="E82" i="8"/>
  <c r="F82" i="8" s="1"/>
  <c r="I81" i="8"/>
  <c r="E81" i="8"/>
  <c r="F81" i="8" s="1"/>
  <c r="I80" i="8"/>
  <c r="E80" i="8"/>
  <c r="F80" i="8" s="1"/>
  <c r="I79" i="8"/>
  <c r="E79" i="8"/>
  <c r="F79" i="8" s="1"/>
  <c r="I78" i="8"/>
  <c r="E78" i="8"/>
  <c r="F78" i="8" s="1"/>
  <c r="I77" i="8"/>
  <c r="E77" i="8"/>
  <c r="I76" i="8"/>
  <c r="E76" i="8"/>
  <c r="F76" i="8" s="1"/>
  <c r="E75" i="8"/>
  <c r="F75" i="8" s="1"/>
  <c r="E74" i="8"/>
  <c r="F74" i="8" s="1"/>
  <c r="E73" i="8"/>
  <c r="F73" i="8" s="1"/>
  <c r="E72" i="8"/>
  <c r="F72" i="8" s="1"/>
  <c r="E71" i="8"/>
  <c r="F71" i="8" s="1"/>
  <c r="E70" i="8"/>
  <c r="F70" i="8" s="1"/>
  <c r="E69" i="8"/>
  <c r="E38" i="8"/>
  <c r="E39" i="8"/>
  <c r="E40" i="8"/>
  <c r="E41" i="8"/>
  <c r="E42" i="8"/>
  <c r="E43" i="8"/>
  <c r="E44" i="8"/>
  <c r="E45" i="8"/>
  <c r="E46" i="8"/>
  <c r="E47" i="8"/>
  <c r="E48" i="8"/>
  <c r="E26" i="8"/>
  <c r="E27" i="8"/>
  <c r="E28" i="8"/>
  <c r="E29" i="8"/>
  <c r="E30" i="8"/>
  <c r="E31" i="8"/>
  <c r="E32" i="8"/>
  <c r="E33" i="8"/>
  <c r="E34" i="8"/>
  <c r="E35" i="8"/>
  <c r="E36" i="8"/>
  <c r="E37" i="8"/>
  <c r="E25" i="8"/>
  <c r="I94" i="8" l="1"/>
  <c r="G74" i="8"/>
  <c r="H74" i="8"/>
  <c r="G79" i="8"/>
  <c r="H79" i="8"/>
  <c r="H81" i="8"/>
  <c r="G81" i="8"/>
  <c r="G83" i="8"/>
  <c r="H83" i="8"/>
  <c r="H85" i="8"/>
  <c r="G85" i="8"/>
  <c r="G87" i="8"/>
  <c r="H87" i="8"/>
  <c r="G90" i="8"/>
  <c r="H90" i="8"/>
  <c r="H77" i="8"/>
  <c r="G77" i="8"/>
  <c r="G71" i="8"/>
  <c r="H71" i="8"/>
  <c r="G75" i="8"/>
  <c r="H75" i="8"/>
  <c r="G72" i="8"/>
  <c r="H72" i="8"/>
  <c r="H78" i="8"/>
  <c r="G78" i="8"/>
  <c r="G82" i="8"/>
  <c r="H82" i="8"/>
  <c r="H84" i="8"/>
  <c r="G84" i="8"/>
  <c r="G92" i="8"/>
  <c r="H92" i="8"/>
  <c r="G70" i="8"/>
  <c r="H70" i="8"/>
  <c r="G76" i="8"/>
  <c r="H76" i="8"/>
  <c r="G80" i="8"/>
  <c r="H80" i="8"/>
  <c r="G69" i="8"/>
  <c r="H69" i="8"/>
  <c r="G89" i="8"/>
  <c r="H89" i="8"/>
  <c r="H91" i="8"/>
  <c r="G88" i="8"/>
  <c r="H86" i="8"/>
  <c r="H73" i="8"/>
  <c r="E94" i="8"/>
  <c r="F94" i="8"/>
  <c r="G94" i="8" l="1"/>
  <c r="H94" i="8"/>
  <c r="I33" i="8"/>
  <c r="I34" i="8"/>
  <c r="I35" i="8"/>
  <c r="I36" i="8"/>
  <c r="I37" i="8"/>
  <c r="I38" i="8"/>
  <c r="I39" i="8"/>
  <c r="I40" i="8"/>
  <c r="I41" i="8"/>
  <c r="I42" i="8"/>
  <c r="I43" i="8"/>
  <c r="I32" i="8"/>
</calcChain>
</file>

<file path=xl/sharedStrings.xml><?xml version="1.0" encoding="utf-8"?>
<sst xmlns="http://schemas.openxmlformats.org/spreadsheetml/2006/main" count="100" uniqueCount="39">
  <si>
    <t>[W/m²]</t>
  </si>
  <si>
    <t>[kWh]</t>
  </si>
  <si>
    <r>
      <t>Q</t>
    </r>
    <r>
      <rPr>
        <b/>
        <vertAlign val="subscript"/>
        <sz val="11"/>
        <color theme="1"/>
        <rFont val="Calibri"/>
        <family val="2"/>
        <scheme val="minor"/>
      </rPr>
      <t>heat</t>
    </r>
  </si>
  <si>
    <r>
      <t>Q</t>
    </r>
    <r>
      <rPr>
        <b/>
        <vertAlign val="subscript"/>
        <sz val="11"/>
        <color theme="1"/>
        <rFont val="Calibri"/>
        <family val="2"/>
        <scheme val="minor"/>
      </rPr>
      <t>chil</t>
    </r>
  </si>
  <si>
    <r>
      <t>Q</t>
    </r>
    <r>
      <rPr>
        <b/>
        <vertAlign val="subscript"/>
        <sz val="11"/>
        <color theme="1"/>
        <rFont val="Calibri"/>
        <family val="2"/>
        <scheme val="minor"/>
      </rPr>
      <t>chill</t>
    </r>
    <r>
      <rPr>
        <b/>
        <sz val="11"/>
        <color theme="1"/>
        <rFont val="Calibri"/>
        <family val="2"/>
        <scheme val="minor"/>
      </rPr>
      <t>_demand</t>
    </r>
  </si>
  <si>
    <t>a)</t>
  </si>
  <si>
    <t>b)</t>
  </si>
  <si>
    <t>c)</t>
  </si>
  <si>
    <t>solar radiation</t>
  </si>
  <si>
    <t>Total</t>
  </si>
  <si>
    <t>direct</t>
  </si>
  <si>
    <r>
      <t>Q</t>
    </r>
    <r>
      <rPr>
        <b/>
        <vertAlign val="subscript"/>
        <sz val="11"/>
        <color theme="1"/>
        <rFont val="Calibri"/>
        <family val="2"/>
        <scheme val="minor"/>
      </rPr>
      <t>Process</t>
    </r>
  </si>
  <si>
    <t>SUM</t>
  </si>
  <si>
    <t>Boundaries</t>
  </si>
  <si>
    <t>Equations</t>
  </si>
  <si>
    <t>Solution c)</t>
  </si>
  <si>
    <t>Solution a) &amp; b)</t>
  </si>
  <si>
    <t>Exercise 2.1</t>
  </si>
  <si>
    <t>Calculate the heat output per hour generated by the collector field.</t>
  </si>
  <si>
    <t>The chiller can take a maximum heat output of 200 kW, excess heat is used for other processes. Calculate the cooling capacity of the chiller with the given COP and the heat available for other processes.</t>
  </si>
  <si>
    <t>To what percentage does thermal cooling cover the cooling demand on a given day?</t>
  </si>
  <si>
    <t>min. direct radiation as indicator of system process</t>
  </si>
  <si>
    <t>collector efficiency (simplified)</t>
  </si>
  <si>
    <t>max. heat consumption chiller</t>
  </si>
  <si>
    <t>COP chiller</t>
  </si>
  <si>
    <t>cooling demand</t>
  </si>
  <si>
    <t>Time</t>
  </si>
  <si>
    <t>[hour]</t>
  </si>
  <si>
    <t>Collector plant size</t>
  </si>
  <si>
    <t>Calculate the heat output per hour generated by the collector field. Use the table below.</t>
  </si>
  <si>
    <t>INTRODUCTION</t>
  </si>
  <si>
    <t>Emtpy field</t>
  </si>
  <si>
    <t>Correct answer</t>
  </si>
  <si>
    <t>wrong answer</t>
  </si>
  <si>
    <t>Exercise solar cooling, part A</t>
  </si>
  <si>
    <t>●</t>
  </si>
  <si>
    <t xml:space="preserve">Solution </t>
  </si>
  <si>
    <t>This exercise covers a solar thermal cooling applicaiton in combination with industrial heat processes. A plant fo concentrating solar collector generates ehat to supply primarily an adsorption chiller and secondary process heat applications.</t>
  </si>
  <si>
    <r>
      <t xml:space="preserve">Welcome to the simulation exercise work sheet of </t>
    </r>
    <r>
      <rPr>
        <b/>
        <sz val="11"/>
        <color theme="1"/>
        <rFont val="Calibri"/>
        <family val="2"/>
        <scheme val="minor"/>
      </rPr>
      <t>HyCool</t>
    </r>
    <r>
      <rPr>
        <sz val="11"/>
        <color theme="1"/>
        <rFont val="Calibri"/>
        <family val="2"/>
        <scheme val="minor"/>
      </rPr>
      <t xml:space="preserve"> project. This file is necessary to solve exercise solar cooling, part A.
Use the boxes yellow marked boxes to fill your result. You don't need to fill any units, units are already default. If the answer is correct, the box will turn green. If it is wrong, the box will turn 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</si>
</sst>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quot; kJ/kg&quot;"/>
    <numFmt numFmtId="165" formatCode="#,##0&quot; kWh&quot;"/>
    <numFmt numFmtId="166" formatCode="0.0"/>
    <numFmt numFmtId="167" formatCode="#,##0&quot; kJ&quot;"/>
    <numFmt numFmtId="168" formatCode="#,##0&quot; W/m²&quot;"/>
    <numFmt numFmtId="169" formatCode="#,##0&quot; kJ/m³&quot;"/>
    <numFmt numFmtId="170" formatCode="#,##0.00&quot; m³&quot;"/>
    <numFmt numFmtId="171" formatCode="#,##0&quot; kW&quot;"/>
    <numFmt numFmtId="172" formatCode="#,##0&quot; m²&quot;"/>
    <numFmt numFmtId="173" formatCode="0.0%"/>
    <numFmt numFmtId="174" formatCode="0&quot; kW&quot;"/>
  </numFmts>
  <fonts count="8" x14ac:knownFonts="1">
    <font>
      <sz val="11"/>
      <color theme="1"/>
      <name val="Calibri"/>
      <family val="2"/>
      <scheme val="minor"/>
    </font>
    <font>
      <b/>
      <sz val="11"/>
      <color theme="1"/>
      <name val="Calibri"/>
      <family val="2"/>
      <scheme val="minor"/>
    </font>
    <font>
      <sz val="10"/>
      <color theme="1"/>
      <name val="Calibri"/>
      <family val="2"/>
      <scheme val="minor"/>
    </font>
    <font>
      <b/>
      <vertAlign val="subscript"/>
      <sz val="11"/>
      <color theme="1"/>
      <name val="Calibri"/>
      <family val="2"/>
      <scheme val="minor"/>
    </font>
    <font>
      <b/>
      <sz val="14"/>
      <color theme="1"/>
      <name val="Calibri"/>
      <family val="2"/>
      <scheme val="minor"/>
    </font>
    <font>
      <i/>
      <sz val="12"/>
      <color theme="1"/>
      <name val="Calibri"/>
      <family val="2"/>
      <scheme val="minor"/>
    </font>
    <font>
      <sz val="11"/>
      <color theme="1"/>
      <name val="Calibri"/>
      <family val="2"/>
      <scheme val="minor"/>
    </font>
    <font>
      <b/>
      <sz val="18"/>
      <color theme="1"/>
      <name val="Calibri"/>
      <family val="2"/>
      <scheme val="minor"/>
    </font>
  </fonts>
  <fills count="2">
    <fill>
      <patternFill patternType="none"/>
    </fill>
    <fill>
      <patternFill patternType="gray125"/>
    </fill>
  </fills>
  <borders count="13">
    <border>
      <left/>
      <right/>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bottom/>
      <diagonal/>
    </border>
    <border>
      <left/>
      <right style="thin">
        <color theme="0" tint="-0.249977111117893"/>
      </right>
      <top/>
      <bottom style="thin">
        <color theme="0" tint="-0.249977111117893"/>
      </bottom>
      <diagonal/>
    </border>
  </borders>
  <cellStyleXfs count="2">
    <xf numFmtId="0" fontId="0" fillId="0" borderId="0"/>
    <xf numFmtId="9" fontId="6" fillId="0" borderId="0" applyFont="0" applyFill="0" applyBorder="0" applyAlignment="0" applyProtection="0"/>
  </cellStyleXfs>
  <cellXfs count="75">
    <xf numFmtId="0" fontId="0" fillId="0" borderId="0" xfId="0"/>
    <xf numFmtId="0" fontId="1" fillId="0" borderId="0" xfId="0" applyFont="1" applyAlignment="1">
      <alignment horizontal="center"/>
    </xf>
    <xf numFmtId="0" fontId="0" fillId="0" borderId="0" xfId="0" applyBorder="1"/>
    <xf numFmtId="0" fontId="4" fillId="0" borderId="0" xfId="0" applyFont="1"/>
    <xf numFmtId="164" fontId="2" fillId="0" borderId="0" xfId="0" applyNumberFormat="1" applyFont="1"/>
    <xf numFmtId="169" fontId="2" fillId="0" borderId="0" xfId="0" applyNumberFormat="1" applyFont="1" applyAlignment="1">
      <alignment horizontal="right"/>
    </xf>
    <xf numFmtId="0" fontId="5" fillId="0" borderId="0" xfId="0" applyFont="1"/>
    <xf numFmtId="167" fontId="2" fillId="0" borderId="0" xfId="0" applyNumberFormat="1" applyFont="1"/>
    <xf numFmtId="170" fontId="2" fillId="0" borderId="0" xfId="0" applyNumberFormat="1" applyFont="1"/>
    <xf numFmtId="0" fontId="0" fillId="0" borderId="0" xfId="0" applyAlignment="1">
      <alignment horizontal="right"/>
    </xf>
    <xf numFmtId="0" fontId="0" fillId="0" borderId="0" xfId="0" applyAlignment="1">
      <alignment vertical="top" wrapText="1"/>
    </xf>
    <xf numFmtId="0" fontId="0" fillId="0" borderId="0" xfId="0" applyAlignment="1">
      <alignment wrapText="1"/>
    </xf>
    <xf numFmtId="0" fontId="0" fillId="0" borderId="1" xfId="0" applyBorder="1"/>
    <xf numFmtId="0" fontId="0" fillId="0" borderId="2" xfId="0" applyBorder="1"/>
    <xf numFmtId="168" fontId="2" fillId="0" borderId="2" xfId="0" applyNumberFormat="1" applyFont="1" applyFill="1" applyBorder="1"/>
    <xf numFmtId="0" fontId="2" fillId="0" borderId="2" xfId="0" applyFont="1" applyFill="1" applyBorder="1"/>
    <xf numFmtId="165" fontId="2" fillId="0" borderId="2" xfId="0" applyNumberFormat="1" applyFont="1" applyFill="1" applyBorder="1"/>
    <xf numFmtId="0" fontId="0" fillId="0" borderId="4" xfId="0" applyBorder="1"/>
    <xf numFmtId="0" fontId="0" fillId="0" borderId="5" xfId="0" applyBorder="1"/>
    <xf numFmtId="0" fontId="0" fillId="0" borderId="5" xfId="0" applyBorder="1" applyAlignment="1">
      <alignment horizontal="center"/>
    </xf>
    <xf numFmtId="0" fontId="1" fillId="0" borderId="4" xfId="0" applyFont="1" applyBorder="1" applyAlignment="1">
      <alignment horizontal="center"/>
    </xf>
    <xf numFmtId="0" fontId="1" fillId="0" borderId="4" xfId="0" applyFont="1" applyBorder="1"/>
    <xf numFmtId="20" fontId="2" fillId="0" borderId="6" xfId="0" applyNumberFormat="1" applyFont="1" applyBorder="1"/>
    <xf numFmtId="0" fontId="2" fillId="0" borderId="6" xfId="0" applyFont="1" applyBorder="1"/>
    <xf numFmtId="20" fontId="2" fillId="0" borderId="5" xfId="0" applyNumberFormat="1" applyFont="1" applyBorder="1"/>
    <xf numFmtId="0" fontId="2" fillId="0" borderId="5" xfId="0" applyFont="1" applyBorder="1"/>
    <xf numFmtId="1" fontId="2" fillId="0" borderId="6" xfId="0" applyNumberFormat="1" applyFont="1" applyBorder="1"/>
    <xf numFmtId="1" fontId="2" fillId="0" borderId="5" xfId="0" applyNumberFormat="1" applyFont="1" applyBorder="1"/>
    <xf numFmtId="0" fontId="0" fillId="0" borderId="3" xfId="0" applyBorder="1"/>
    <xf numFmtId="169" fontId="2" fillId="0" borderId="0" xfId="0" applyNumberFormat="1" applyFont="1" applyAlignment="1"/>
    <xf numFmtId="166" fontId="2" fillId="0" borderId="6" xfId="0" applyNumberFormat="1" applyFont="1" applyBorder="1"/>
    <xf numFmtId="171" fontId="2" fillId="0" borderId="2" xfId="0" applyNumberFormat="1" applyFont="1" applyFill="1" applyBorder="1"/>
    <xf numFmtId="0" fontId="1" fillId="0" borderId="6" xfId="0" applyFont="1" applyBorder="1" applyAlignment="1">
      <alignment horizontal="center"/>
    </xf>
    <xf numFmtId="0" fontId="1" fillId="0" borderId="6" xfId="0" applyFont="1" applyBorder="1"/>
    <xf numFmtId="0" fontId="0" fillId="0" borderId="7" xfId="0" applyBorder="1"/>
    <xf numFmtId="172" fontId="2" fillId="0" borderId="1" xfId="0" applyNumberFormat="1" applyFont="1" applyFill="1" applyBorder="1"/>
    <xf numFmtId="0" fontId="0" fillId="0" borderId="8" xfId="0" applyBorder="1"/>
    <xf numFmtId="0" fontId="0" fillId="0" borderId="10" xfId="0" applyBorder="1"/>
    <xf numFmtId="0" fontId="0" fillId="0" borderId="9" xfId="0" applyBorder="1"/>
    <xf numFmtId="166" fontId="0" fillId="0" borderId="10" xfId="0" applyNumberFormat="1" applyBorder="1"/>
    <xf numFmtId="20" fontId="2" fillId="0" borderId="0" xfId="0" applyNumberFormat="1" applyFont="1" applyBorder="1"/>
    <xf numFmtId="0" fontId="2" fillId="0" borderId="0" xfId="0" applyFont="1" applyBorder="1"/>
    <xf numFmtId="1" fontId="2" fillId="0" borderId="0" xfId="0" applyNumberFormat="1" applyFont="1" applyBorder="1"/>
    <xf numFmtId="0" fontId="2" fillId="0" borderId="7" xfId="0" applyFont="1" applyBorder="1"/>
    <xf numFmtId="173" fontId="0" fillId="0" borderId="0" xfId="1" applyNumberFormat="1" applyFont="1"/>
    <xf numFmtId="173" fontId="0" fillId="0" borderId="0" xfId="0" applyNumberFormat="1"/>
    <xf numFmtId="0" fontId="2" fillId="0" borderId="6" xfId="0" applyFont="1" applyBorder="1" applyProtection="1">
      <protection locked="0"/>
    </xf>
    <xf numFmtId="0" fontId="2" fillId="0" borderId="5" xfId="0" applyFont="1" applyBorder="1" applyProtection="1">
      <protection locked="0"/>
    </xf>
    <xf numFmtId="174" fontId="0" fillId="0" borderId="7" xfId="0" applyNumberFormat="1" applyBorder="1"/>
    <xf numFmtId="0" fontId="0" fillId="0" borderId="11" xfId="0" applyBorder="1"/>
    <xf numFmtId="164" fontId="2" fillId="0" borderId="11" xfId="0" applyNumberFormat="1" applyFont="1" applyBorder="1"/>
    <xf numFmtId="169" fontId="2" fillId="0" borderId="11" xfId="0" applyNumberFormat="1" applyFont="1" applyBorder="1" applyAlignment="1"/>
    <xf numFmtId="169" fontId="2" fillId="0" borderId="11" xfId="0" applyNumberFormat="1" applyFont="1" applyBorder="1" applyAlignment="1">
      <alignment horizontal="right"/>
    </xf>
    <xf numFmtId="167" fontId="2" fillId="0" borderId="11" xfId="0" applyNumberFormat="1" applyFont="1" applyBorder="1"/>
    <xf numFmtId="170" fontId="2" fillId="0" borderId="11" xfId="0" applyNumberFormat="1" applyFont="1" applyBorder="1"/>
    <xf numFmtId="0" fontId="0" fillId="0" borderId="12" xfId="0" applyBorder="1"/>
    <xf numFmtId="0" fontId="0" fillId="0" borderId="11" xfId="0" applyBorder="1" applyAlignment="1">
      <alignment wrapText="1"/>
    </xf>
    <xf numFmtId="0" fontId="0" fillId="0" borderId="11" xfId="0" applyBorder="1" applyAlignment="1">
      <alignment vertical="top" wrapText="1"/>
    </xf>
    <xf numFmtId="0" fontId="0" fillId="0" borderId="0" xfId="0" applyBorder="1" applyAlignment="1">
      <alignment wrapText="1"/>
    </xf>
    <xf numFmtId="0" fontId="0" fillId="0" borderId="0" xfId="0" applyBorder="1" applyAlignment="1">
      <alignment vertical="top" wrapText="1"/>
    </xf>
    <xf numFmtId="20" fontId="2" fillId="0" borderId="3" xfId="0" applyNumberFormat="1" applyFont="1" applyBorder="1"/>
    <xf numFmtId="0" fontId="2" fillId="0" borderId="3" xfId="0" applyFont="1" applyBorder="1"/>
    <xf numFmtId="1" fontId="2" fillId="0" borderId="3" xfId="0" applyNumberFormat="1" applyFont="1" applyBorder="1"/>
    <xf numFmtId="0" fontId="7" fillId="0" borderId="0" xfId="0" applyFont="1"/>
    <xf numFmtId="0" fontId="5" fillId="0" borderId="0" xfId="0" applyFont="1" applyAlignment="1">
      <alignment horizontal="center" vertical="center"/>
    </xf>
    <xf numFmtId="0" fontId="1" fillId="0" borderId="7" xfId="0" applyFont="1" applyBorder="1"/>
    <xf numFmtId="166" fontId="2" fillId="0" borderId="7" xfId="0" applyNumberFormat="1" applyFont="1" applyBorder="1"/>
    <xf numFmtId="0" fontId="0" fillId="0" borderId="0" xfId="0" applyAlignment="1">
      <alignment horizontal="left" vertical="top" wrapText="1"/>
    </xf>
    <xf numFmtId="0" fontId="0" fillId="0" borderId="8" xfId="0" applyBorder="1" applyAlignment="1">
      <alignment horizontal="center"/>
    </xf>
    <xf numFmtId="0" fontId="0" fillId="0" borderId="9" xfId="0" applyBorder="1" applyAlignment="1">
      <alignment horizontal="center"/>
    </xf>
    <xf numFmtId="0" fontId="0" fillId="0" borderId="0" xfId="0" applyBorder="1" applyAlignment="1">
      <alignment horizontal="left" vertical="top" wrapText="1"/>
    </xf>
    <xf numFmtId="0" fontId="4" fillId="0" borderId="0" xfId="0" applyFont="1" applyAlignment="1">
      <alignment horizontal="left"/>
    </xf>
    <xf numFmtId="0" fontId="0" fillId="0" borderId="0" xfId="0" applyBorder="1" applyAlignment="1">
      <alignment horizontal="left" wrapText="1"/>
    </xf>
    <xf numFmtId="0" fontId="0" fillId="0" borderId="11" xfId="0" applyBorder="1" applyAlignment="1">
      <alignment horizontal="left" vertical="top" wrapText="1"/>
    </xf>
    <xf numFmtId="0" fontId="0" fillId="0" borderId="0" xfId="0" applyAlignment="1">
      <alignment horizontal="left" wrapText="1"/>
    </xf>
  </cellXfs>
  <cellStyles count="2">
    <cellStyle name="Prozent" xfId="1" builtinId="5"/>
    <cellStyle name="Standard" xfId="0" builtinId="0"/>
  </cellStyles>
  <dxfs count="9">
    <dxf>
      <font>
        <color rgb="FF006100"/>
      </font>
      <fill>
        <patternFill>
          <bgColor rgb="FFC6EFCE"/>
        </patternFill>
      </fill>
    </dxf>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FCC"/>
      <color rgb="FFF8EC8B"/>
      <color rgb="FFFDFFDF"/>
      <color rgb="FF6C510E"/>
      <color rgb="FFD5A11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266051</xdr:colOff>
      <xdr:row>0</xdr:row>
      <xdr:rowOff>130256</xdr:rowOff>
    </xdr:from>
    <xdr:to>
      <xdr:col>8</xdr:col>
      <xdr:colOff>248404</xdr:colOff>
      <xdr:row>4</xdr:row>
      <xdr:rowOff>75983</xdr:rowOff>
    </xdr:to>
    <xdr:pic>
      <xdr:nvPicPr>
        <xdr:cNvPr id="2" name="Grafik 1">
          <a:extLst>
            <a:ext uri="{FF2B5EF4-FFF2-40B4-BE49-F238E27FC236}">
              <a16:creationId xmlns:a16="http://schemas.microsoft.com/office/drawing/2014/main" id="{7E029B17-FA41-E640-998E-E631460E20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91649" y="130256"/>
          <a:ext cx="1610558" cy="705556"/>
        </a:xfrm>
        <a:prstGeom prst="rect">
          <a:avLst/>
        </a:prstGeom>
      </xdr:spPr>
    </xdr:pic>
    <xdr:clientData/>
  </xdr:twoCellAnchor>
  <xdr:twoCellAnchor editAs="oneCell">
    <xdr:from>
      <xdr:col>1</xdr:col>
      <xdr:colOff>15491</xdr:colOff>
      <xdr:row>0</xdr:row>
      <xdr:rowOff>0</xdr:rowOff>
    </xdr:from>
    <xdr:to>
      <xdr:col>3</xdr:col>
      <xdr:colOff>678418</xdr:colOff>
      <xdr:row>4</xdr:row>
      <xdr:rowOff>169340</xdr:rowOff>
    </xdr:to>
    <xdr:pic>
      <xdr:nvPicPr>
        <xdr:cNvPr id="7" name="Grafik 6">
          <a:extLst>
            <a:ext uri="{FF2B5EF4-FFF2-40B4-BE49-F238E27FC236}">
              <a16:creationId xmlns:a16="http://schemas.microsoft.com/office/drawing/2014/main" id="{96B2D7A6-4019-E340-B7B5-D525FFA437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0576" y="0"/>
          <a:ext cx="2291133" cy="9291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9526</xdr:colOff>
      <xdr:row>56</xdr:row>
      <xdr:rowOff>171450</xdr:rowOff>
    </xdr:from>
    <xdr:ext cx="1890840" cy="258597"/>
    <mc:AlternateContent xmlns:mc="http://schemas.openxmlformats.org/markup-compatibility/2006">
      <mc:Choice xmlns:a14="http://schemas.microsoft.com/office/drawing/2010/main" Requires="a14">
        <xdr:sp macro="" textlink="">
          <xdr:nvSpPr>
            <xdr:cNvPr id="2" name="Textfeld 1">
              <a:extLst>
                <a:ext uri="{FF2B5EF4-FFF2-40B4-BE49-F238E27FC236}">
                  <a16:creationId xmlns:a16="http://schemas.microsoft.com/office/drawing/2014/main" id="{9C6089F8-BFBF-9543-9F70-4725BCE605D6}"/>
                </a:ext>
              </a:extLst>
            </xdr:cNvPr>
            <xdr:cNvSpPr txBox="1"/>
          </xdr:nvSpPr>
          <xdr:spPr>
            <a:xfrm>
              <a:off x="417409" y="11295538"/>
              <a:ext cx="1890840" cy="2585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sSub>
                      <m:sSubPr>
                        <m:ctrlPr>
                          <a:rPr lang="de-DE" sz="1000" b="0" i="1">
                            <a:latin typeface="Cambria Math" panose="02040503050406030204" pitchFamily="18" charset="0"/>
                          </a:rPr>
                        </m:ctrlPr>
                      </m:sSubPr>
                      <m:e>
                        <m:r>
                          <a:rPr lang="de-DE" sz="1000" b="0" i="1">
                            <a:latin typeface="Cambria Math"/>
                          </a:rPr>
                          <m:t>𝑄</m:t>
                        </m:r>
                      </m:e>
                      <m:sub>
                        <m:r>
                          <a:rPr lang="de-DE" sz="1000" b="0" i="1">
                            <a:latin typeface="Cambria Math"/>
                          </a:rPr>
                          <m:t>h𝑒𝑎𝑡</m:t>
                        </m:r>
                      </m:sub>
                    </m:sSub>
                    <m:r>
                      <a:rPr lang="de-DE" sz="1000" b="0" i="1">
                        <a:latin typeface="Cambria Math"/>
                      </a:rPr>
                      <m:t>= </m:t>
                    </m:r>
                    <m:sSub>
                      <m:sSubPr>
                        <m:ctrlPr>
                          <a:rPr lang="de-DE" sz="1000" b="0" i="1">
                            <a:latin typeface="Cambria Math" panose="02040503050406030204" pitchFamily="18" charset="0"/>
                          </a:rPr>
                        </m:ctrlPr>
                      </m:sSubPr>
                      <m:e>
                        <m:r>
                          <m:rPr>
                            <m:sty m:val="p"/>
                          </m:rPr>
                          <a:rPr lang="el-GR" sz="1000" b="0" i="1">
                            <a:latin typeface="Cambria Math"/>
                          </a:rPr>
                          <m:t>η</m:t>
                        </m:r>
                      </m:e>
                      <m:sub>
                        <m:r>
                          <a:rPr lang="de-DE" sz="1000" b="0" i="1">
                            <a:latin typeface="Cambria Math"/>
                          </a:rPr>
                          <m:t>𝑐𝑜𝑙𝑙</m:t>
                        </m:r>
                      </m:sub>
                    </m:sSub>
                    <m:r>
                      <a:rPr lang="de-DE" sz="1000" b="0" i="1">
                        <a:latin typeface="Cambria Math"/>
                      </a:rPr>
                      <m:t> ∗ </m:t>
                    </m:r>
                    <m:sSubSup>
                      <m:sSubSupPr>
                        <m:ctrlPr>
                          <a:rPr lang="de-DE" sz="1000" b="0" i="1">
                            <a:latin typeface="Cambria Math" panose="02040503050406030204" pitchFamily="18" charset="0"/>
                          </a:rPr>
                        </m:ctrlPr>
                      </m:sSubSupPr>
                      <m:e>
                        <m:r>
                          <a:rPr lang="de-DE" sz="1000" b="0" i="1">
                            <a:latin typeface="Cambria Math"/>
                          </a:rPr>
                          <m:t>𝐸</m:t>
                        </m:r>
                      </m:e>
                      <m:sub>
                        <m:r>
                          <a:rPr lang="de-DE" sz="1000" b="0" i="1">
                            <a:latin typeface="Cambria Math"/>
                          </a:rPr>
                          <m:t>𝑑𝑖𝑟𝑒𝑐𝑡</m:t>
                        </m:r>
                      </m:sub>
                      <m:sup>
                        <m:r>
                          <a:rPr lang="de-DE" sz="1000" b="0" i="1">
                            <a:latin typeface="Cambria Math"/>
                          </a:rPr>
                          <m:t>𝑠𝑜𝑙𝑎𝑟</m:t>
                        </m:r>
                      </m:sup>
                    </m:sSubSup>
                    <m:r>
                      <a:rPr lang="de-DE" sz="1000" b="0" i="1">
                        <a:latin typeface="Cambria Math"/>
                      </a:rPr>
                      <m:t> ∗</m:t>
                    </m:r>
                    <m:sSub>
                      <m:sSubPr>
                        <m:ctrlPr>
                          <a:rPr lang="de-DE" sz="1000" b="0" i="1">
                            <a:latin typeface="Cambria Math" panose="02040503050406030204" pitchFamily="18" charset="0"/>
                          </a:rPr>
                        </m:ctrlPr>
                      </m:sSubPr>
                      <m:e>
                        <m:r>
                          <a:rPr lang="de-DE" sz="1000" b="0" i="1">
                            <a:latin typeface="Cambria Math"/>
                          </a:rPr>
                          <m:t>𝐴</m:t>
                        </m:r>
                      </m:e>
                      <m:sub>
                        <m:r>
                          <a:rPr lang="de-DE" sz="1000" b="0" i="1">
                            <a:latin typeface="Cambria Math"/>
                          </a:rPr>
                          <m:t>𝑐𝑜𝑙𝑙</m:t>
                        </m:r>
                      </m:sub>
                    </m:sSub>
                    <m:r>
                      <a:rPr lang="de-DE" sz="1000" b="0" i="1">
                        <a:latin typeface="Cambria Math"/>
                      </a:rPr>
                      <m:t> </m:t>
                    </m:r>
                  </m:oMath>
                </m:oMathPara>
              </a14:m>
              <a:endParaRPr lang="en-GB" sz="1000" b="0">
                <a:latin typeface="Cambria Math" panose="02040503050406030204" pitchFamily="18" charset="0"/>
                <a:ea typeface="Cambria Math" panose="02040503050406030204" pitchFamily="18" charset="0"/>
              </a:endParaRPr>
            </a:p>
          </xdr:txBody>
        </xdr:sp>
      </mc:Choice>
      <mc:Fallback>
        <xdr:sp macro="" textlink="">
          <xdr:nvSpPr>
            <xdr:cNvPr id="2" name="Textfeld 1">
              <a:extLst>
                <a:ext uri="{FF2B5EF4-FFF2-40B4-BE49-F238E27FC236}">
                  <a16:creationId xmlns:a16="http://schemas.microsoft.com/office/drawing/2014/main" id="{9C6089F8-BFBF-9543-9F70-4725BCE605D6}"/>
                </a:ext>
              </a:extLst>
            </xdr:cNvPr>
            <xdr:cNvSpPr txBox="1"/>
          </xdr:nvSpPr>
          <xdr:spPr>
            <a:xfrm>
              <a:off x="417409" y="11295538"/>
              <a:ext cx="1890840" cy="2585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000" b="0" i="0">
                  <a:latin typeface="Cambria Math"/>
                </a:rPr>
                <a:t>𝑄</a:t>
              </a:r>
              <a:r>
                <a:rPr lang="de-DE" sz="1000" b="0" i="0">
                  <a:latin typeface="Cambria Math" panose="02040503050406030204" pitchFamily="18" charset="0"/>
                </a:rPr>
                <a:t>_</a:t>
              </a:r>
              <a:r>
                <a:rPr lang="de-DE" sz="1000" b="0" i="0">
                  <a:latin typeface="Cambria Math"/>
                </a:rPr>
                <a:t>ℎ𝑒𝑎𝑡= </a:t>
              </a:r>
              <a:r>
                <a:rPr lang="el-GR" sz="1000" b="0" i="0">
                  <a:latin typeface="Cambria Math"/>
                </a:rPr>
                <a:t>η</a:t>
              </a:r>
              <a:r>
                <a:rPr lang="de-DE" sz="1000" b="0" i="0">
                  <a:latin typeface="Cambria Math" panose="02040503050406030204" pitchFamily="18" charset="0"/>
                </a:rPr>
                <a:t>_</a:t>
              </a:r>
              <a:r>
                <a:rPr lang="de-DE" sz="1000" b="0" i="0">
                  <a:latin typeface="Cambria Math"/>
                </a:rPr>
                <a:t>𝑐𝑜𝑙𝑙  ∗ 𝐸</a:t>
              </a:r>
              <a:r>
                <a:rPr lang="de-DE" sz="1000" b="0" i="0">
                  <a:latin typeface="Cambria Math" panose="02040503050406030204" pitchFamily="18" charset="0"/>
                </a:rPr>
                <a:t>_</a:t>
              </a:r>
              <a:r>
                <a:rPr lang="de-DE" sz="1000" b="0" i="0">
                  <a:latin typeface="Cambria Math"/>
                </a:rPr>
                <a:t>𝑑𝑖𝑟𝑒𝑐𝑡</a:t>
              </a:r>
              <a:r>
                <a:rPr lang="de-DE" sz="1000" b="0" i="0">
                  <a:latin typeface="Cambria Math" panose="02040503050406030204" pitchFamily="18" charset="0"/>
                </a:rPr>
                <a:t>^</a:t>
              </a:r>
              <a:r>
                <a:rPr lang="de-DE" sz="1000" b="0" i="0">
                  <a:latin typeface="Cambria Math"/>
                </a:rPr>
                <a:t>𝑠𝑜𝑙𝑎𝑟  ∗𝐴</a:t>
              </a:r>
              <a:r>
                <a:rPr lang="de-DE" sz="1000" b="0" i="0">
                  <a:latin typeface="Cambria Math" panose="02040503050406030204" pitchFamily="18" charset="0"/>
                </a:rPr>
                <a:t>_</a:t>
              </a:r>
              <a:r>
                <a:rPr lang="de-DE" sz="1000" b="0" i="0">
                  <a:latin typeface="Cambria Math"/>
                </a:rPr>
                <a:t>𝑐𝑜𝑙𝑙  </a:t>
              </a:r>
              <a:endParaRPr lang="en-GB" sz="1000" b="0">
                <a:latin typeface="Cambria Math" panose="02040503050406030204" pitchFamily="18" charset="0"/>
                <a:ea typeface="Cambria Math" panose="02040503050406030204" pitchFamily="18" charset="0"/>
              </a:endParaRPr>
            </a:p>
          </xdr:txBody>
        </xdr:sp>
      </mc:Fallback>
    </mc:AlternateContent>
    <xdr:clientData/>
  </xdr:oneCellAnchor>
  <xdr:twoCellAnchor editAs="oneCell">
    <xdr:from>
      <xdr:col>8</xdr:col>
      <xdr:colOff>190500</xdr:colOff>
      <xdr:row>0</xdr:row>
      <xdr:rowOff>47625</xdr:rowOff>
    </xdr:from>
    <xdr:to>
      <xdr:col>9</xdr:col>
      <xdr:colOff>173912</xdr:colOff>
      <xdr:row>2</xdr:row>
      <xdr:rowOff>47625</xdr:rowOff>
    </xdr:to>
    <xdr:pic>
      <xdr:nvPicPr>
        <xdr:cNvPr id="3" name="Grafik 2">
          <a:extLst>
            <a:ext uri="{FF2B5EF4-FFF2-40B4-BE49-F238E27FC236}">
              <a16:creationId xmlns:a16="http://schemas.microsoft.com/office/drawing/2014/main" id="{F96420B2-4950-1C42-8357-4B79EDA185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8800" y="47625"/>
          <a:ext cx="872412" cy="381000"/>
        </a:xfrm>
        <a:prstGeom prst="rect">
          <a:avLst/>
        </a:prstGeom>
      </xdr:spPr>
    </xdr:pic>
    <xdr:clientData/>
  </xdr:twoCellAnchor>
  <xdr:twoCellAnchor editAs="oneCell">
    <xdr:from>
      <xdr:col>8</xdr:col>
      <xdr:colOff>190500</xdr:colOff>
      <xdr:row>54</xdr:row>
      <xdr:rowOff>28575</xdr:rowOff>
    </xdr:from>
    <xdr:to>
      <xdr:col>9</xdr:col>
      <xdr:colOff>173912</xdr:colOff>
      <xdr:row>55</xdr:row>
      <xdr:rowOff>219075</xdr:rowOff>
    </xdr:to>
    <xdr:pic>
      <xdr:nvPicPr>
        <xdr:cNvPr id="4" name="Grafik 3">
          <a:extLst>
            <a:ext uri="{FF2B5EF4-FFF2-40B4-BE49-F238E27FC236}">
              <a16:creationId xmlns:a16="http://schemas.microsoft.com/office/drawing/2014/main" id="{A0590007-1AD8-194D-84A4-52A19B414F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41303" y="10707699"/>
          <a:ext cx="873339" cy="385172"/>
        </a:xfrm>
        <a:prstGeom prst="rect">
          <a:avLst/>
        </a:prstGeom>
      </xdr:spPr>
    </xdr:pic>
    <xdr:clientData/>
  </xdr:twoCellAnchor>
  <xdr:oneCellAnchor>
    <xdr:from>
      <xdr:col>2</xdr:col>
      <xdr:colOff>0</xdr:colOff>
      <xdr:row>60</xdr:row>
      <xdr:rowOff>0</xdr:rowOff>
    </xdr:from>
    <xdr:ext cx="1476375" cy="242695"/>
    <mc:AlternateContent xmlns:mc="http://schemas.openxmlformats.org/markup-compatibility/2006" xmlns:a14="http://schemas.microsoft.com/office/drawing/2010/main">
      <mc:Choice Requires="a14">
        <xdr:sp macro="" textlink="">
          <xdr:nvSpPr>
            <xdr:cNvPr id="5" name="Textfeld 4">
              <a:extLst>
                <a:ext uri="{FF2B5EF4-FFF2-40B4-BE49-F238E27FC236}">
                  <a16:creationId xmlns:a16="http://schemas.microsoft.com/office/drawing/2014/main" id="{EC12B406-141E-174B-9681-1988DF1D4D5D}"/>
                </a:ext>
              </a:extLst>
            </xdr:cNvPr>
            <xdr:cNvSpPr txBox="1"/>
          </xdr:nvSpPr>
          <xdr:spPr>
            <a:xfrm>
              <a:off x="406400" y="11684000"/>
              <a:ext cx="1476375" cy="242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sSub>
                      <m:sSubPr>
                        <m:ctrlPr>
                          <a:rPr lang="de-DE" sz="1000" b="0" i="1">
                            <a:latin typeface="Cambria Math" panose="02040503050406030204" pitchFamily="18" charset="0"/>
                          </a:rPr>
                        </m:ctrlPr>
                      </m:sSubPr>
                      <m:e>
                        <m:r>
                          <a:rPr lang="de-DE" sz="1000" b="0" i="1">
                            <a:latin typeface="Cambria Math"/>
                          </a:rPr>
                          <m:t>𝑄</m:t>
                        </m:r>
                      </m:e>
                      <m:sub>
                        <m:r>
                          <a:rPr lang="de-DE" sz="1000" b="0" i="1">
                            <a:latin typeface="Cambria Math"/>
                          </a:rPr>
                          <m:t>𝑐h𝑖𝑙𝑙</m:t>
                        </m:r>
                      </m:sub>
                    </m:sSub>
                    <m:r>
                      <a:rPr lang="de-DE" sz="1000" b="0" i="1">
                        <a:latin typeface="Cambria Math"/>
                      </a:rPr>
                      <m:t>= </m:t>
                    </m:r>
                    <m:sSub>
                      <m:sSubPr>
                        <m:ctrlPr>
                          <a:rPr lang="de-DE" sz="1000" b="0" i="1">
                            <a:latin typeface="Cambria Math" panose="02040503050406030204" pitchFamily="18" charset="0"/>
                          </a:rPr>
                        </m:ctrlPr>
                      </m:sSubPr>
                      <m:e>
                        <m:r>
                          <a:rPr lang="de-DE" sz="1000" b="0" i="1">
                            <a:latin typeface="Cambria Math"/>
                          </a:rPr>
                          <m:t>𝑄</m:t>
                        </m:r>
                      </m:e>
                      <m:sub>
                        <m:r>
                          <a:rPr lang="de-DE" sz="1000" b="0" i="1">
                            <a:latin typeface="Cambria Math"/>
                          </a:rPr>
                          <m:t>h𝑒𝑎𝑡</m:t>
                        </m:r>
                      </m:sub>
                    </m:sSub>
                    <m:r>
                      <a:rPr lang="de-DE" sz="1000" b="0" i="1">
                        <a:latin typeface="Cambria Math"/>
                      </a:rPr>
                      <m:t> ∗</m:t>
                    </m:r>
                    <m:r>
                      <a:rPr lang="de-DE" sz="1000" b="0" i="1">
                        <a:latin typeface="Cambria Math"/>
                      </a:rPr>
                      <m:t>𝐶𝑂𝑃</m:t>
                    </m:r>
                    <m:r>
                      <a:rPr lang="de-DE" sz="1000" b="0" i="1">
                        <a:latin typeface="Cambria Math"/>
                      </a:rPr>
                      <m:t> </m:t>
                    </m:r>
                  </m:oMath>
                </m:oMathPara>
              </a14:m>
              <a:endParaRPr lang="en-GB" sz="1000" b="0">
                <a:latin typeface="Cambria Math" panose="02040503050406030204" pitchFamily="18" charset="0"/>
                <a:ea typeface="Cambria Math" panose="02040503050406030204" pitchFamily="18" charset="0"/>
              </a:endParaRPr>
            </a:p>
          </xdr:txBody>
        </xdr:sp>
      </mc:Choice>
      <mc:Fallback xmlns="">
        <xdr:sp macro="" textlink="">
          <xdr:nvSpPr>
            <xdr:cNvPr id="5" name="Textfeld 4">
              <a:extLst>
                <a:ext uri="{FF2B5EF4-FFF2-40B4-BE49-F238E27FC236}">
                  <a16:creationId xmlns:a16="http://schemas.microsoft.com/office/drawing/2014/main" id="{EC12B406-141E-174B-9681-1988DF1D4D5D}"/>
                </a:ext>
              </a:extLst>
            </xdr:cNvPr>
            <xdr:cNvSpPr txBox="1"/>
          </xdr:nvSpPr>
          <xdr:spPr>
            <a:xfrm>
              <a:off x="406400" y="11684000"/>
              <a:ext cx="1476375" cy="242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000" b="0" i="0">
                  <a:latin typeface="Cambria Math"/>
                </a:rPr>
                <a:t>𝑄</a:t>
              </a:r>
              <a:r>
                <a:rPr lang="de-DE" sz="1000" b="0" i="0">
                  <a:latin typeface="Cambria Math" panose="02040503050406030204" pitchFamily="18" charset="0"/>
                </a:rPr>
                <a:t>_</a:t>
              </a:r>
              <a:r>
                <a:rPr lang="de-DE" sz="1000" b="0" i="0">
                  <a:latin typeface="Cambria Math"/>
                </a:rPr>
                <a:t>𝑐ℎ𝑖𝑙𝑙= 𝑄</a:t>
              </a:r>
              <a:r>
                <a:rPr lang="de-DE" sz="1000" b="0" i="0">
                  <a:latin typeface="Cambria Math" panose="02040503050406030204" pitchFamily="18" charset="0"/>
                </a:rPr>
                <a:t>_</a:t>
              </a:r>
              <a:r>
                <a:rPr lang="de-DE" sz="1000" b="0" i="0">
                  <a:latin typeface="Cambria Math"/>
                </a:rPr>
                <a:t>ℎ𝑒𝑎𝑡  ∗𝐶𝑂𝑃 </a:t>
              </a:r>
              <a:endParaRPr lang="en-GB" sz="1000" b="0">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1</xdr:colOff>
      <xdr:row>60</xdr:row>
      <xdr:rowOff>0</xdr:rowOff>
    </xdr:from>
    <xdr:ext cx="2114550" cy="242695"/>
    <mc:AlternateContent xmlns:mc="http://schemas.openxmlformats.org/markup-compatibility/2006" xmlns:a14="http://schemas.microsoft.com/office/drawing/2010/main">
      <mc:Choice Requires="a14">
        <xdr:sp macro="" textlink="">
          <xdr:nvSpPr>
            <xdr:cNvPr id="6" name="Textfeld 5">
              <a:extLst>
                <a:ext uri="{FF2B5EF4-FFF2-40B4-BE49-F238E27FC236}">
                  <a16:creationId xmlns:a16="http://schemas.microsoft.com/office/drawing/2014/main" id="{398BC392-436E-3D48-A529-DE82E63FF927}"/>
                </a:ext>
              </a:extLst>
            </xdr:cNvPr>
            <xdr:cNvSpPr txBox="1"/>
          </xdr:nvSpPr>
          <xdr:spPr>
            <a:xfrm>
              <a:off x="2095501" y="11684000"/>
              <a:ext cx="2114550" cy="242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sSub>
                      <m:sSubPr>
                        <m:ctrlPr>
                          <a:rPr lang="de-DE" sz="1000" b="0" i="1">
                            <a:latin typeface="Cambria Math" panose="02040503050406030204" pitchFamily="18" charset="0"/>
                          </a:rPr>
                        </m:ctrlPr>
                      </m:sSubPr>
                      <m:e>
                        <m:r>
                          <a:rPr lang="de-DE" sz="1000" b="0" i="1">
                            <a:latin typeface="Cambria Math"/>
                          </a:rPr>
                          <m:t>𝑄</m:t>
                        </m:r>
                      </m:e>
                      <m:sub>
                        <m:r>
                          <a:rPr lang="de-DE" sz="1000" b="0" i="1">
                            <a:latin typeface="Cambria Math"/>
                          </a:rPr>
                          <m:t>𝑃𝑟𝑜𝑐𝑒𝑠𝑠</m:t>
                        </m:r>
                      </m:sub>
                    </m:sSub>
                    <m:r>
                      <a:rPr lang="de-DE" sz="1000" b="0" i="1">
                        <a:latin typeface="Cambria Math"/>
                      </a:rPr>
                      <m:t>=</m:t>
                    </m:r>
                    <m:r>
                      <a:rPr lang="de-DE" sz="1000" b="0" i="1">
                        <a:latin typeface="Cambria Math"/>
                      </a:rPr>
                      <m:t>𝑀𝑎𝑥</m:t>
                    </m:r>
                    <m:r>
                      <a:rPr lang="de-DE" sz="1000" b="0" i="1">
                        <a:latin typeface="Cambria Math"/>
                      </a:rPr>
                      <m:t>(0; </m:t>
                    </m:r>
                    <m:sSub>
                      <m:sSubPr>
                        <m:ctrlPr>
                          <a:rPr lang="de-DE" sz="1000" b="0" i="1">
                            <a:latin typeface="Cambria Math" panose="02040503050406030204" pitchFamily="18" charset="0"/>
                          </a:rPr>
                        </m:ctrlPr>
                      </m:sSubPr>
                      <m:e>
                        <m:r>
                          <a:rPr lang="de-DE" sz="1000" b="0" i="1">
                            <a:latin typeface="Cambria Math"/>
                          </a:rPr>
                          <m:t>𝑄</m:t>
                        </m:r>
                      </m:e>
                      <m:sub>
                        <m:r>
                          <a:rPr lang="de-DE" sz="1000" b="0" i="1">
                            <a:latin typeface="Cambria Math"/>
                          </a:rPr>
                          <m:t>h𝑒𝑎𝑡</m:t>
                        </m:r>
                      </m:sub>
                    </m:sSub>
                    <m:r>
                      <a:rPr lang="de-DE" sz="1000" b="0" i="1">
                        <a:latin typeface="Cambria Math"/>
                      </a:rPr>
                      <m:t> −200) </m:t>
                    </m:r>
                  </m:oMath>
                </m:oMathPara>
              </a14:m>
              <a:endParaRPr lang="en-GB" sz="1000" b="0">
                <a:latin typeface="Cambria Math" panose="02040503050406030204" pitchFamily="18" charset="0"/>
                <a:ea typeface="Cambria Math" panose="02040503050406030204" pitchFamily="18" charset="0"/>
              </a:endParaRPr>
            </a:p>
          </xdr:txBody>
        </xdr:sp>
      </mc:Choice>
      <mc:Fallback xmlns="">
        <xdr:sp macro="" textlink="">
          <xdr:nvSpPr>
            <xdr:cNvPr id="6" name="Textfeld 5">
              <a:extLst>
                <a:ext uri="{FF2B5EF4-FFF2-40B4-BE49-F238E27FC236}">
                  <a16:creationId xmlns:a16="http://schemas.microsoft.com/office/drawing/2014/main" id="{398BC392-436E-3D48-A529-DE82E63FF927}"/>
                </a:ext>
              </a:extLst>
            </xdr:cNvPr>
            <xdr:cNvSpPr txBox="1"/>
          </xdr:nvSpPr>
          <xdr:spPr>
            <a:xfrm>
              <a:off x="2095501" y="11684000"/>
              <a:ext cx="2114550" cy="242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000" b="0" i="0">
                  <a:latin typeface="Cambria Math"/>
                </a:rPr>
                <a:t>𝑄</a:t>
              </a:r>
              <a:r>
                <a:rPr lang="de-DE" sz="1000" b="0" i="0">
                  <a:latin typeface="Cambria Math" panose="02040503050406030204" pitchFamily="18" charset="0"/>
                </a:rPr>
                <a:t>_</a:t>
              </a:r>
              <a:r>
                <a:rPr lang="de-DE" sz="1000" b="0" i="0">
                  <a:latin typeface="Cambria Math"/>
                </a:rPr>
                <a:t>𝑃𝑟𝑜𝑐𝑒𝑠𝑠=𝑀𝑎𝑥(0; 𝑄</a:t>
              </a:r>
              <a:r>
                <a:rPr lang="de-DE" sz="1000" b="0" i="0">
                  <a:latin typeface="Cambria Math" panose="02040503050406030204" pitchFamily="18" charset="0"/>
                </a:rPr>
                <a:t>_</a:t>
              </a:r>
              <a:r>
                <a:rPr lang="de-DE" sz="1000" b="0" i="0">
                  <a:latin typeface="Cambria Math"/>
                </a:rPr>
                <a:t>ℎ𝑒𝑎𝑡  −200) </a:t>
              </a:r>
              <a:endParaRPr lang="en-GB" sz="1000" b="0">
                <a:latin typeface="Cambria Math" panose="02040503050406030204" pitchFamily="18" charset="0"/>
                <a:ea typeface="Cambria Math" panose="02040503050406030204" pitchFamily="18" charset="0"/>
              </a:endParaRPr>
            </a:p>
          </xdr:txBody>
        </xdr:sp>
      </mc:Fallback>
    </mc:AlternateContent>
    <xdr:clientData/>
  </xdr:oneCellAnchor>
  <xdr:twoCellAnchor editAs="oneCell">
    <xdr:from>
      <xdr:col>2</xdr:col>
      <xdr:colOff>64890</xdr:colOff>
      <xdr:row>56</xdr:row>
      <xdr:rowOff>146713</xdr:rowOff>
    </xdr:from>
    <xdr:to>
      <xdr:col>6</xdr:col>
      <xdr:colOff>359439</xdr:colOff>
      <xdr:row>61</xdr:row>
      <xdr:rowOff>120509</xdr:rowOff>
    </xdr:to>
    <xdr:pic>
      <xdr:nvPicPr>
        <xdr:cNvPr id="7" name="Grafik 6">
          <a:extLst>
            <a:ext uri="{FF2B5EF4-FFF2-40B4-BE49-F238E27FC236}">
              <a16:creationId xmlns:a16="http://schemas.microsoft.com/office/drawing/2014/main" id="{8E1F79C0-184E-584D-A6B6-FE9F008B405D}"/>
            </a:ext>
          </a:extLst>
        </xdr:cNvPr>
        <xdr:cNvPicPr>
          <a:picLocks noChangeAspect="1"/>
        </xdr:cNvPicPr>
      </xdr:nvPicPr>
      <xdr:blipFill>
        <a:blip xmlns:r="http://schemas.openxmlformats.org/officeDocument/2006/relationships" r:embed="rId2"/>
        <a:stretch>
          <a:fillRect/>
        </a:stretch>
      </xdr:blipFill>
      <xdr:spPr>
        <a:xfrm>
          <a:off x="472773" y="11270801"/>
          <a:ext cx="3631775" cy="965693"/>
        </a:xfrm>
        <a:prstGeom prst="rect">
          <a:avLst/>
        </a:prstGeom>
      </xdr:spPr>
    </xdr:pic>
    <xdr:clientData/>
  </xdr:twoCellAnchor>
  <xdr:oneCellAnchor>
    <xdr:from>
      <xdr:col>4</xdr:col>
      <xdr:colOff>766450</xdr:colOff>
      <xdr:row>79</xdr:row>
      <xdr:rowOff>89734</xdr:rowOff>
    </xdr:from>
    <xdr:ext cx="65" cy="172227"/>
    <xdr:sp macro="" textlink="">
      <xdr:nvSpPr>
        <xdr:cNvPr id="8" name="Textfeld 7">
          <a:extLst>
            <a:ext uri="{FF2B5EF4-FFF2-40B4-BE49-F238E27FC236}">
              <a16:creationId xmlns:a16="http://schemas.microsoft.com/office/drawing/2014/main" id="{7BF5B381-F303-A144-9534-1DED32D58689}"/>
            </a:ext>
          </a:extLst>
        </xdr:cNvPr>
        <xdr:cNvSpPr txBox="1"/>
      </xdr:nvSpPr>
      <xdr:spPr>
        <a:xfrm>
          <a:off x="2861486" y="1557075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oneCellAnchor>
    <xdr:from>
      <xdr:col>4</xdr:col>
      <xdr:colOff>766450</xdr:colOff>
      <xdr:row>79</xdr:row>
      <xdr:rowOff>89734</xdr:rowOff>
    </xdr:from>
    <xdr:ext cx="65" cy="172227"/>
    <xdr:sp macro="" textlink="">
      <xdr:nvSpPr>
        <xdr:cNvPr id="9" name="Textfeld 8">
          <a:extLst>
            <a:ext uri="{FF2B5EF4-FFF2-40B4-BE49-F238E27FC236}">
              <a16:creationId xmlns:a16="http://schemas.microsoft.com/office/drawing/2014/main" id="{65710897-F572-0248-91CB-7C02669985BB}"/>
            </a:ext>
          </a:extLst>
        </xdr:cNvPr>
        <xdr:cNvSpPr txBox="1"/>
      </xdr:nvSpPr>
      <xdr:spPr>
        <a:xfrm>
          <a:off x="2861486" y="1557075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DE" sz="1100"/>
        </a:p>
      </xdr:txBody>
    </xdr:sp>
    <xdr:clientData/>
  </xdr:oneCellAnchor>
  <xdr:oneCellAnchor>
    <xdr:from>
      <xdr:col>5</xdr:col>
      <xdr:colOff>101973</xdr:colOff>
      <xdr:row>64</xdr:row>
      <xdr:rowOff>139050</xdr:rowOff>
    </xdr:from>
    <xdr:ext cx="2452723" cy="250068"/>
    <xdr:sp macro="" textlink="">
      <xdr:nvSpPr>
        <xdr:cNvPr id="10" name="Textfeld 9">
          <a:extLst>
            <a:ext uri="{FF2B5EF4-FFF2-40B4-BE49-F238E27FC236}">
              <a16:creationId xmlns:a16="http://schemas.microsoft.com/office/drawing/2014/main" id="{CF464FDA-857E-9243-9550-F24241DF7854}"/>
            </a:ext>
          </a:extLst>
        </xdr:cNvPr>
        <xdr:cNvSpPr txBox="1"/>
      </xdr:nvSpPr>
      <xdr:spPr>
        <a:xfrm>
          <a:off x="3022046" y="12839050"/>
          <a:ext cx="2452723" cy="2500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DE" sz="1050">
              <a:latin typeface="Cambria Math" panose="02040503050406030204" pitchFamily="18" charset="0"/>
              <a:ea typeface="Cambria Math" panose="02040503050406030204" pitchFamily="18" charset="0"/>
            </a:rPr>
            <a:t>Please watch the unit:</a:t>
          </a:r>
          <a:r>
            <a:rPr lang="de-DE" sz="1050" baseline="0">
              <a:latin typeface="Cambria Math" panose="02040503050406030204" pitchFamily="18" charset="0"/>
              <a:ea typeface="Cambria Math" panose="02040503050406030204" pitchFamily="18" charset="0"/>
            </a:rPr>
            <a:t> 1000 W = 1 kW </a:t>
          </a:r>
          <a:endParaRPr lang="de-DE" sz="1050">
            <a:latin typeface="Cambria Math" panose="02040503050406030204" pitchFamily="18" charset="0"/>
            <a:ea typeface="Cambria Math" panose="02040503050406030204" pitchFamily="18"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9525</xdr:colOff>
      <xdr:row>56</xdr:row>
      <xdr:rowOff>171450</xdr:rowOff>
    </xdr:from>
    <xdr:ext cx="3162301" cy="258597"/>
    <mc:AlternateContent xmlns:mc="http://schemas.openxmlformats.org/markup-compatibility/2006" xmlns:a14="http://schemas.microsoft.com/office/drawing/2010/main">
      <mc:Choice Requires="a14">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390525" y="10134600"/>
              <a:ext cx="3162301" cy="2585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sSub>
                      <m:sSubPr>
                        <m:ctrlPr>
                          <a:rPr lang="de-DE" sz="1000" b="0" i="1">
                            <a:latin typeface="Cambria Math" panose="02040503050406030204" pitchFamily="18" charset="0"/>
                          </a:rPr>
                        </m:ctrlPr>
                      </m:sSubPr>
                      <m:e>
                        <m:r>
                          <a:rPr lang="de-DE" sz="1000" b="0" i="1">
                            <a:latin typeface="Cambria Math"/>
                          </a:rPr>
                          <m:t>𝑄</m:t>
                        </m:r>
                      </m:e>
                      <m:sub>
                        <m:r>
                          <a:rPr lang="de-DE" sz="1000" b="0" i="1">
                            <a:latin typeface="Cambria Math"/>
                          </a:rPr>
                          <m:t>h𝑒𝑎𝑡</m:t>
                        </m:r>
                      </m:sub>
                    </m:sSub>
                    <m:r>
                      <a:rPr lang="de-DE" sz="1000" b="0" i="1">
                        <a:latin typeface="Cambria Math"/>
                      </a:rPr>
                      <m:t>= </m:t>
                    </m:r>
                    <m:sSub>
                      <m:sSubPr>
                        <m:ctrlPr>
                          <a:rPr lang="de-DE" sz="1000" b="0" i="1">
                            <a:latin typeface="Cambria Math" panose="02040503050406030204" pitchFamily="18" charset="0"/>
                          </a:rPr>
                        </m:ctrlPr>
                      </m:sSubPr>
                      <m:e>
                        <m:r>
                          <m:rPr>
                            <m:sty m:val="p"/>
                          </m:rPr>
                          <a:rPr lang="el-GR" sz="1000" b="0" i="1">
                            <a:latin typeface="Cambria Math"/>
                          </a:rPr>
                          <m:t>η</m:t>
                        </m:r>
                      </m:e>
                      <m:sub>
                        <m:r>
                          <a:rPr lang="de-DE" sz="1000" b="0" i="1">
                            <a:latin typeface="Cambria Math"/>
                          </a:rPr>
                          <m:t>𝑐𝑜𝑙𝑙</m:t>
                        </m:r>
                      </m:sub>
                    </m:sSub>
                    <m:r>
                      <a:rPr lang="de-DE" sz="1000" b="0" i="1">
                        <a:latin typeface="Cambria Math"/>
                      </a:rPr>
                      <m:t> ∗ </m:t>
                    </m:r>
                    <m:sSubSup>
                      <m:sSubSupPr>
                        <m:ctrlPr>
                          <a:rPr lang="de-DE" sz="1000" b="0" i="1">
                            <a:latin typeface="Cambria Math" panose="02040503050406030204" pitchFamily="18" charset="0"/>
                          </a:rPr>
                        </m:ctrlPr>
                      </m:sSubSupPr>
                      <m:e>
                        <m:r>
                          <a:rPr lang="de-DE" sz="1000" b="0" i="1">
                            <a:latin typeface="Cambria Math"/>
                          </a:rPr>
                          <m:t>𝐸</m:t>
                        </m:r>
                      </m:e>
                      <m:sub>
                        <m:r>
                          <a:rPr lang="de-DE" sz="1000" b="0" i="1">
                            <a:latin typeface="Cambria Math"/>
                          </a:rPr>
                          <m:t>𝑑𝑖𝑟𝑒𝑐𝑡</m:t>
                        </m:r>
                      </m:sub>
                      <m:sup>
                        <m:r>
                          <a:rPr lang="de-DE" sz="1000" b="0" i="1">
                            <a:latin typeface="Cambria Math"/>
                          </a:rPr>
                          <m:t>𝑠𝑜𝑙𝑎𝑟</m:t>
                        </m:r>
                      </m:sup>
                    </m:sSubSup>
                    <m:r>
                      <a:rPr lang="de-DE" sz="1000" b="0" i="1">
                        <a:latin typeface="Cambria Math"/>
                      </a:rPr>
                      <m:t> ∗</m:t>
                    </m:r>
                    <m:sSub>
                      <m:sSubPr>
                        <m:ctrlPr>
                          <a:rPr lang="de-DE" sz="1000" b="0" i="1">
                            <a:latin typeface="Cambria Math" panose="02040503050406030204" pitchFamily="18" charset="0"/>
                          </a:rPr>
                        </m:ctrlPr>
                      </m:sSubPr>
                      <m:e>
                        <m:r>
                          <a:rPr lang="de-DE" sz="1000" b="0" i="1">
                            <a:latin typeface="Cambria Math"/>
                          </a:rPr>
                          <m:t>𝐴</m:t>
                        </m:r>
                      </m:e>
                      <m:sub>
                        <m:r>
                          <a:rPr lang="de-DE" sz="1000" b="0" i="1">
                            <a:latin typeface="Cambria Math"/>
                          </a:rPr>
                          <m:t>𝑐𝑜𝑙𝑙</m:t>
                        </m:r>
                      </m:sub>
                    </m:sSub>
                    <m:r>
                      <a:rPr lang="de-DE" sz="1000" b="0" i="1">
                        <a:latin typeface="Cambria Math"/>
                      </a:rPr>
                      <m:t> </m:t>
                    </m:r>
                  </m:oMath>
                </m:oMathPara>
              </a14:m>
              <a:endParaRPr lang="en-GB" sz="1000" b="0">
                <a:latin typeface="Cambria Math" panose="02040503050406030204" pitchFamily="18" charset="0"/>
                <a:ea typeface="Cambria Math" panose="02040503050406030204" pitchFamily="18" charset="0"/>
              </a:endParaRPr>
            </a:p>
          </xdr:txBody>
        </xdr:sp>
      </mc:Choice>
      <mc:Fallback xmlns="">
        <xdr:sp macro="" textlink="">
          <xdr:nvSpPr>
            <xdr:cNvPr id="4" name="Textfeld 3"/>
            <xdr:cNvSpPr txBox="1"/>
          </xdr:nvSpPr>
          <xdr:spPr>
            <a:xfrm>
              <a:off x="390525" y="10134600"/>
              <a:ext cx="3162301" cy="2585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000" b="0" i="0">
                  <a:latin typeface="Cambria Math"/>
                </a:rPr>
                <a:t>𝑄_ℎ𝑒𝑎𝑡= </a:t>
              </a:r>
              <a:r>
                <a:rPr lang="el-GR" sz="1000" b="0" i="0">
                  <a:latin typeface="Cambria Math"/>
                </a:rPr>
                <a:t>η</a:t>
              </a:r>
              <a:r>
                <a:rPr lang="de-DE" sz="1000" b="0" i="0">
                  <a:latin typeface="Cambria Math"/>
                </a:rPr>
                <a:t>_𝑐𝑜𝑙𝑙  ∗ 𝐸_𝑑𝑖𝑟𝑒𝑐𝑡^𝑠𝑜𝑙𝑎𝑟  ∗𝐴_𝑐𝑜𝑙𝑙  </a:t>
              </a:r>
              <a:endParaRPr lang="en-GB" sz="1000" b="0">
                <a:latin typeface="Cambria Math" panose="02040503050406030204" pitchFamily="18" charset="0"/>
                <a:ea typeface="Cambria Math" panose="02040503050406030204" pitchFamily="18" charset="0"/>
              </a:endParaRPr>
            </a:p>
          </xdr:txBody>
        </xdr:sp>
      </mc:Fallback>
    </mc:AlternateContent>
    <xdr:clientData/>
  </xdr:oneCellAnchor>
  <xdr:twoCellAnchor editAs="oneCell">
    <xdr:from>
      <xdr:col>8</xdr:col>
      <xdr:colOff>190500</xdr:colOff>
      <xdr:row>0</xdr:row>
      <xdr:rowOff>47625</xdr:rowOff>
    </xdr:from>
    <xdr:to>
      <xdr:col>9</xdr:col>
      <xdr:colOff>173912</xdr:colOff>
      <xdr:row>2</xdr:row>
      <xdr:rowOff>47625</xdr:rowOff>
    </xdr:to>
    <xdr:pic>
      <xdr:nvPicPr>
        <xdr:cNvPr id="12" name="Grafik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86375" y="47625"/>
          <a:ext cx="821612" cy="381000"/>
        </a:xfrm>
        <a:prstGeom prst="rect">
          <a:avLst/>
        </a:prstGeom>
      </xdr:spPr>
    </xdr:pic>
    <xdr:clientData/>
  </xdr:twoCellAnchor>
  <xdr:twoCellAnchor editAs="oneCell">
    <xdr:from>
      <xdr:col>8</xdr:col>
      <xdr:colOff>190500</xdr:colOff>
      <xdr:row>54</xdr:row>
      <xdr:rowOff>28575</xdr:rowOff>
    </xdr:from>
    <xdr:to>
      <xdr:col>9</xdr:col>
      <xdr:colOff>173912</xdr:colOff>
      <xdr:row>55</xdr:row>
      <xdr:rowOff>219075</xdr:rowOff>
    </xdr:to>
    <xdr:pic>
      <xdr:nvPicPr>
        <xdr:cNvPr id="13" name="Grafik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86375" y="9563100"/>
          <a:ext cx="821612" cy="381000"/>
        </a:xfrm>
        <a:prstGeom prst="rect">
          <a:avLst/>
        </a:prstGeom>
      </xdr:spPr>
    </xdr:pic>
    <xdr:clientData/>
  </xdr:twoCellAnchor>
  <xdr:oneCellAnchor>
    <xdr:from>
      <xdr:col>2</xdr:col>
      <xdr:colOff>0</xdr:colOff>
      <xdr:row>60</xdr:row>
      <xdr:rowOff>0</xdr:rowOff>
    </xdr:from>
    <xdr:ext cx="1476375" cy="242695"/>
    <mc:AlternateContent xmlns:mc="http://schemas.openxmlformats.org/markup-compatibility/2006" xmlns:a14="http://schemas.microsoft.com/office/drawing/2010/main">
      <mc:Choice Requires="a14">
        <xdr:sp macro="" textlink="">
          <xdr:nvSpPr>
            <xdr:cNvPr id="14" name="Textfeld 13">
              <a:extLst>
                <a:ext uri="{FF2B5EF4-FFF2-40B4-BE49-F238E27FC236}">
                  <a16:creationId xmlns:a16="http://schemas.microsoft.com/office/drawing/2014/main" id="{00000000-0008-0000-0200-00000E000000}"/>
                </a:ext>
              </a:extLst>
            </xdr:cNvPr>
            <xdr:cNvSpPr txBox="1"/>
          </xdr:nvSpPr>
          <xdr:spPr>
            <a:xfrm>
              <a:off x="381000" y="10725150"/>
              <a:ext cx="1476375" cy="242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sSub>
                      <m:sSubPr>
                        <m:ctrlPr>
                          <a:rPr lang="de-DE" sz="1000" b="0" i="1">
                            <a:latin typeface="Cambria Math" panose="02040503050406030204" pitchFamily="18" charset="0"/>
                          </a:rPr>
                        </m:ctrlPr>
                      </m:sSubPr>
                      <m:e>
                        <m:r>
                          <a:rPr lang="de-DE" sz="1000" b="0" i="1">
                            <a:latin typeface="Cambria Math"/>
                          </a:rPr>
                          <m:t>𝑄</m:t>
                        </m:r>
                      </m:e>
                      <m:sub>
                        <m:r>
                          <a:rPr lang="de-DE" sz="1000" b="0" i="1">
                            <a:latin typeface="Cambria Math"/>
                          </a:rPr>
                          <m:t>𝑐h𝑖𝑙𝑙</m:t>
                        </m:r>
                      </m:sub>
                    </m:sSub>
                    <m:r>
                      <a:rPr lang="de-DE" sz="1000" b="0" i="1">
                        <a:latin typeface="Cambria Math"/>
                      </a:rPr>
                      <m:t>= </m:t>
                    </m:r>
                    <m:sSub>
                      <m:sSubPr>
                        <m:ctrlPr>
                          <a:rPr lang="de-DE" sz="1000" b="0" i="1">
                            <a:latin typeface="Cambria Math" panose="02040503050406030204" pitchFamily="18" charset="0"/>
                          </a:rPr>
                        </m:ctrlPr>
                      </m:sSubPr>
                      <m:e>
                        <m:r>
                          <a:rPr lang="de-DE" sz="1000" b="0" i="1">
                            <a:latin typeface="Cambria Math"/>
                          </a:rPr>
                          <m:t>𝑄</m:t>
                        </m:r>
                      </m:e>
                      <m:sub>
                        <m:r>
                          <a:rPr lang="de-DE" sz="1000" b="0" i="1">
                            <a:latin typeface="Cambria Math"/>
                          </a:rPr>
                          <m:t>h𝑒𝑎𝑡</m:t>
                        </m:r>
                      </m:sub>
                    </m:sSub>
                    <m:r>
                      <a:rPr lang="de-DE" sz="1000" b="0" i="1">
                        <a:latin typeface="Cambria Math"/>
                      </a:rPr>
                      <m:t> ∗</m:t>
                    </m:r>
                    <m:r>
                      <a:rPr lang="de-DE" sz="1000" b="0" i="1">
                        <a:latin typeface="Cambria Math"/>
                      </a:rPr>
                      <m:t>𝐶𝑂𝑃</m:t>
                    </m:r>
                    <m:r>
                      <a:rPr lang="de-DE" sz="1000" b="0" i="1">
                        <a:latin typeface="Cambria Math"/>
                      </a:rPr>
                      <m:t> </m:t>
                    </m:r>
                  </m:oMath>
                </m:oMathPara>
              </a14:m>
              <a:endParaRPr lang="en-GB" sz="1000" b="0">
                <a:latin typeface="Cambria Math" panose="02040503050406030204" pitchFamily="18" charset="0"/>
                <a:ea typeface="Cambria Math" panose="02040503050406030204" pitchFamily="18" charset="0"/>
              </a:endParaRPr>
            </a:p>
          </xdr:txBody>
        </xdr:sp>
      </mc:Choice>
      <mc:Fallback xmlns="">
        <xdr:sp macro="" textlink="">
          <xdr:nvSpPr>
            <xdr:cNvPr id="14" name="Textfeld 13"/>
            <xdr:cNvSpPr txBox="1"/>
          </xdr:nvSpPr>
          <xdr:spPr>
            <a:xfrm>
              <a:off x="381000" y="10725150"/>
              <a:ext cx="1476375" cy="242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000" b="0" i="0">
                  <a:latin typeface="Cambria Math"/>
                </a:rPr>
                <a:t>𝑄_𝑐ℎ𝑖𝑙𝑙= 𝑄_ℎ𝑒𝑎𝑡  ∗𝐶𝑂𝑃 </a:t>
              </a:r>
              <a:endParaRPr lang="en-GB" sz="1000" b="0">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1</xdr:colOff>
      <xdr:row>60</xdr:row>
      <xdr:rowOff>0</xdr:rowOff>
    </xdr:from>
    <xdr:ext cx="2114550" cy="242695"/>
    <mc:AlternateContent xmlns:mc="http://schemas.openxmlformats.org/markup-compatibility/2006" xmlns:a14="http://schemas.microsoft.com/office/drawing/2010/main">
      <mc:Choice Requires="a14">
        <xdr:sp macro="" textlink="">
          <xdr:nvSpPr>
            <xdr:cNvPr id="15" name="Textfeld 14">
              <a:extLst>
                <a:ext uri="{FF2B5EF4-FFF2-40B4-BE49-F238E27FC236}">
                  <a16:creationId xmlns:a16="http://schemas.microsoft.com/office/drawing/2014/main" id="{00000000-0008-0000-0200-00000F000000}"/>
                </a:ext>
              </a:extLst>
            </xdr:cNvPr>
            <xdr:cNvSpPr txBox="1"/>
          </xdr:nvSpPr>
          <xdr:spPr>
            <a:xfrm>
              <a:off x="1971676" y="10725150"/>
              <a:ext cx="2114550" cy="242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sSub>
                      <m:sSubPr>
                        <m:ctrlPr>
                          <a:rPr lang="de-DE" sz="1000" b="0" i="1">
                            <a:latin typeface="Cambria Math" panose="02040503050406030204" pitchFamily="18" charset="0"/>
                          </a:rPr>
                        </m:ctrlPr>
                      </m:sSubPr>
                      <m:e>
                        <m:r>
                          <a:rPr lang="de-DE" sz="1000" b="0" i="1">
                            <a:latin typeface="Cambria Math"/>
                          </a:rPr>
                          <m:t>𝑄</m:t>
                        </m:r>
                      </m:e>
                      <m:sub>
                        <m:r>
                          <a:rPr lang="de-DE" sz="1000" b="0" i="1">
                            <a:latin typeface="Cambria Math"/>
                          </a:rPr>
                          <m:t>𝑃𝑟𝑜𝑐𝑒𝑠𝑠</m:t>
                        </m:r>
                      </m:sub>
                    </m:sSub>
                    <m:r>
                      <a:rPr lang="de-DE" sz="1000" b="0" i="1">
                        <a:latin typeface="Cambria Math"/>
                      </a:rPr>
                      <m:t>=</m:t>
                    </m:r>
                    <m:r>
                      <a:rPr lang="de-DE" sz="1000" b="0" i="1">
                        <a:latin typeface="Cambria Math"/>
                      </a:rPr>
                      <m:t>𝑀𝑎𝑥</m:t>
                    </m:r>
                    <m:r>
                      <a:rPr lang="de-DE" sz="1000" b="0" i="1">
                        <a:latin typeface="Cambria Math"/>
                      </a:rPr>
                      <m:t>(0; </m:t>
                    </m:r>
                    <m:sSub>
                      <m:sSubPr>
                        <m:ctrlPr>
                          <a:rPr lang="de-DE" sz="1000" b="0" i="1">
                            <a:latin typeface="Cambria Math" panose="02040503050406030204" pitchFamily="18" charset="0"/>
                          </a:rPr>
                        </m:ctrlPr>
                      </m:sSubPr>
                      <m:e>
                        <m:r>
                          <a:rPr lang="de-DE" sz="1000" b="0" i="1">
                            <a:latin typeface="Cambria Math"/>
                          </a:rPr>
                          <m:t>𝑄</m:t>
                        </m:r>
                      </m:e>
                      <m:sub>
                        <m:r>
                          <a:rPr lang="de-DE" sz="1000" b="0" i="1">
                            <a:latin typeface="Cambria Math"/>
                          </a:rPr>
                          <m:t>h𝑒𝑎𝑡</m:t>
                        </m:r>
                      </m:sub>
                    </m:sSub>
                    <m:r>
                      <a:rPr lang="de-DE" sz="1000" b="0" i="1">
                        <a:latin typeface="Cambria Math"/>
                      </a:rPr>
                      <m:t> −200) </m:t>
                    </m:r>
                  </m:oMath>
                </m:oMathPara>
              </a14:m>
              <a:endParaRPr lang="en-GB" sz="1000" b="0">
                <a:latin typeface="Cambria Math" panose="02040503050406030204" pitchFamily="18" charset="0"/>
                <a:ea typeface="Cambria Math" panose="02040503050406030204" pitchFamily="18" charset="0"/>
              </a:endParaRPr>
            </a:p>
          </xdr:txBody>
        </xdr:sp>
      </mc:Choice>
      <mc:Fallback xmlns="">
        <xdr:sp macro="" textlink="">
          <xdr:nvSpPr>
            <xdr:cNvPr id="15" name="Textfeld 14"/>
            <xdr:cNvSpPr txBox="1"/>
          </xdr:nvSpPr>
          <xdr:spPr>
            <a:xfrm>
              <a:off x="1971676" y="10725150"/>
              <a:ext cx="2114550" cy="242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000" b="0" i="0">
                  <a:latin typeface="Cambria Math"/>
                </a:rPr>
                <a:t>𝑄_𝑃𝑟𝑜𝑐𝑒𝑠𝑠=𝑀𝑎𝑥(0; 𝑄_ℎ𝑒𝑎𝑡  −200) </a:t>
              </a:r>
              <a:endParaRPr lang="en-GB" sz="1000" b="0">
                <a:latin typeface="Cambria Math" panose="02040503050406030204" pitchFamily="18" charset="0"/>
                <a:ea typeface="Cambria Math" panose="02040503050406030204" pitchFamily="18" charset="0"/>
              </a:endParaRPr>
            </a:p>
          </xdr:txBody>
        </xdr:sp>
      </mc:Fallback>
    </mc:AlternateContent>
    <xdr:clientData/>
  </xdr:oneCellAnchor>
  <xdr:oneCellAnchor>
    <xdr:from>
      <xdr:col>1</xdr:col>
      <xdr:colOff>180975</xdr:colOff>
      <xdr:row>96</xdr:row>
      <xdr:rowOff>28575</xdr:rowOff>
    </xdr:from>
    <xdr:ext cx="3162301" cy="393762"/>
    <mc:AlternateContent xmlns:mc="http://schemas.openxmlformats.org/markup-compatibility/2006" xmlns:a14="http://schemas.microsoft.com/office/drawing/2010/main">
      <mc:Choice Requires="a14">
        <xdr:sp macro="" textlink="">
          <xdr:nvSpPr>
            <xdr:cNvPr id="7" name="Textfeld 6">
              <a:extLst>
                <a:ext uri="{FF2B5EF4-FFF2-40B4-BE49-F238E27FC236}">
                  <a16:creationId xmlns:a16="http://schemas.microsoft.com/office/drawing/2014/main" id="{00000000-0008-0000-0200-000007000000}"/>
                </a:ext>
              </a:extLst>
            </xdr:cNvPr>
            <xdr:cNvSpPr txBox="1"/>
          </xdr:nvSpPr>
          <xdr:spPr>
            <a:xfrm>
              <a:off x="371475" y="17773650"/>
              <a:ext cx="3162301" cy="393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a:rPr lang="de-DE" sz="1000" b="0" i="1">
                        <a:latin typeface="Cambria Math"/>
                      </a:rPr>
                      <m:t>𝑆𝑜𝑙𝑎𝑟</m:t>
                    </m:r>
                    <m:r>
                      <a:rPr lang="de-DE" sz="1000" b="0" i="1">
                        <a:latin typeface="Cambria Math"/>
                      </a:rPr>
                      <m:t> </m:t>
                    </m:r>
                    <m:r>
                      <a:rPr lang="de-DE" sz="1000" b="0" i="1">
                        <a:latin typeface="Cambria Math"/>
                      </a:rPr>
                      <m:t>𝑟𝑎𝑡𝑖𝑜</m:t>
                    </m:r>
                    <m:r>
                      <a:rPr lang="de-DE" sz="1000" b="0" i="1">
                        <a:latin typeface="Cambria Math"/>
                      </a:rPr>
                      <m:t> = </m:t>
                    </m:r>
                    <m:f>
                      <m:fPr>
                        <m:ctrlPr>
                          <a:rPr lang="de-DE" sz="1000" b="0" i="1">
                            <a:latin typeface="Cambria Math" panose="02040503050406030204" pitchFamily="18" charset="0"/>
                          </a:rPr>
                        </m:ctrlPr>
                      </m:fPr>
                      <m:num>
                        <m:r>
                          <a:rPr lang="de-DE" sz="1000" b="0" i="1">
                            <a:latin typeface="Cambria Math"/>
                          </a:rPr>
                          <m:t>745.7 </m:t>
                        </m:r>
                        <m:r>
                          <a:rPr lang="de-DE" sz="1000" b="0" i="1">
                            <a:latin typeface="Cambria Math"/>
                          </a:rPr>
                          <m:t>𝑘𝑊h</m:t>
                        </m:r>
                      </m:num>
                      <m:den>
                        <m:r>
                          <a:rPr lang="de-DE" sz="1000" b="0" i="1">
                            <a:latin typeface="Cambria Math"/>
                          </a:rPr>
                          <m:t>1200 </m:t>
                        </m:r>
                        <m:r>
                          <a:rPr lang="de-DE" sz="1000" b="0" i="1">
                            <a:latin typeface="Cambria Math"/>
                          </a:rPr>
                          <m:t>𝑘𝑊h</m:t>
                        </m:r>
                      </m:den>
                    </m:f>
                    <m:r>
                      <a:rPr lang="de-DE" sz="1000" b="0" i="1">
                        <a:latin typeface="Cambria Math"/>
                      </a:rPr>
                      <m:t>= 62 %</m:t>
                    </m:r>
                  </m:oMath>
                </m:oMathPara>
              </a14:m>
              <a:endParaRPr lang="en-GB" sz="1000" b="0">
                <a:latin typeface="Cambria Math" panose="02040503050406030204" pitchFamily="18" charset="0"/>
                <a:ea typeface="Cambria Math" panose="02040503050406030204" pitchFamily="18" charset="0"/>
              </a:endParaRPr>
            </a:p>
          </xdr:txBody>
        </xdr:sp>
      </mc:Choice>
      <mc:Fallback xmlns="">
        <xdr:sp macro="" textlink="">
          <xdr:nvSpPr>
            <xdr:cNvPr id="7" name="Textfeld 6"/>
            <xdr:cNvSpPr txBox="1"/>
          </xdr:nvSpPr>
          <xdr:spPr>
            <a:xfrm>
              <a:off x="371475" y="17773650"/>
              <a:ext cx="3162301" cy="393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000" b="0" i="0">
                  <a:latin typeface="Cambria Math"/>
                </a:rPr>
                <a:t>𝑆𝑜𝑙𝑎𝑟 𝑟𝑎𝑡𝑖𝑜 =  (745.7 𝑘𝑊ℎ)/(1200 𝑘𝑊ℎ)= 62 %</a:t>
              </a:r>
              <a:endParaRPr lang="en-GB" sz="1000" b="0">
                <a:latin typeface="Cambria Math" panose="02040503050406030204" pitchFamily="18" charset="0"/>
                <a:ea typeface="Cambria Math" panose="02040503050406030204" pitchFamily="18" charset="0"/>
              </a:endParaRPr>
            </a:p>
          </xdr:txBody>
        </xdr:sp>
      </mc:Fallback>
    </mc:AlternateContent>
    <xdr:clientData/>
  </xdr:oneCellAnchor>
</xdr:wsDr>
</file>

<file path=xl/theme/theme1.xml><?xml version="1.0" encoding="utf-8"?>
<a:theme xmlns:a="http://schemas.openxmlformats.org/drawingml/2006/main" name="Larissa">
  <a:themeElements>
    <a:clrScheme name="JER_colors">
      <a:dk1>
        <a:sysClr val="windowText" lastClr="000000"/>
      </a:dk1>
      <a:lt1>
        <a:sysClr val="window" lastClr="FFFFFF"/>
      </a:lt1>
      <a:dk2>
        <a:srgbClr val="1F497D"/>
      </a:dk2>
      <a:lt2>
        <a:srgbClr val="EEECE1"/>
      </a:lt2>
      <a:accent1>
        <a:srgbClr val="A1D250"/>
      </a:accent1>
      <a:accent2>
        <a:srgbClr val="61C5B2"/>
      </a:accent2>
      <a:accent3>
        <a:srgbClr val="909578"/>
      </a:accent3>
      <a:accent4>
        <a:srgbClr val="58AFD6"/>
      </a:accent4>
      <a:accent5>
        <a:srgbClr val="4472C4"/>
      </a:accent5>
      <a:accent6>
        <a:srgbClr val="70AD47"/>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187FE-99A9-2D49-BF53-1E932734CBB3}">
  <sheetPr>
    <tabColor theme="1"/>
  </sheetPr>
  <dimension ref="B6:H28"/>
  <sheetViews>
    <sheetView showGridLines="0" view="pageLayout" zoomScaleNormal="100" workbookViewId="0">
      <selection activeCell="G31" sqref="G31"/>
    </sheetView>
  </sheetViews>
  <sheetFormatPr baseColWidth="10" defaultRowHeight="15" x14ac:dyDescent="0.2"/>
  <cols>
    <col min="1" max="1" width="3.33203125" customWidth="1"/>
    <col min="2" max="8" width="10.6640625" customWidth="1"/>
    <col min="9" max="9" width="3.33203125" customWidth="1"/>
  </cols>
  <sheetData>
    <row r="6" spans="2:8" ht="41" customHeight="1" x14ac:dyDescent="0.2"/>
    <row r="7" spans="2:8" ht="24" x14ac:dyDescent="0.3">
      <c r="B7" s="63" t="s">
        <v>30</v>
      </c>
    </row>
    <row r="9" spans="2:8" ht="15" customHeight="1" x14ac:dyDescent="0.2">
      <c r="B9" s="67" t="s">
        <v>38</v>
      </c>
      <c r="C9" s="67"/>
      <c r="D9" s="67"/>
      <c r="E9" s="67"/>
      <c r="F9" s="67"/>
      <c r="G9" s="67"/>
      <c r="H9" s="67"/>
    </row>
    <row r="10" spans="2:8" x14ac:dyDescent="0.2">
      <c r="B10" s="67"/>
      <c r="C10" s="67"/>
      <c r="D10" s="67"/>
      <c r="E10" s="67"/>
      <c r="F10" s="67"/>
      <c r="G10" s="67"/>
      <c r="H10" s="67"/>
    </row>
    <row r="11" spans="2:8" x14ac:dyDescent="0.2">
      <c r="B11" s="67"/>
      <c r="C11" s="67"/>
      <c r="D11" s="67"/>
      <c r="E11" s="67"/>
      <c r="F11" s="67"/>
      <c r="G11" s="67"/>
      <c r="H11" s="67"/>
    </row>
    <row r="12" spans="2:8" x14ac:dyDescent="0.2">
      <c r="B12" s="67"/>
      <c r="C12" s="67"/>
      <c r="D12" s="67"/>
      <c r="E12" s="67"/>
      <c r="F12" s="67"/>
      <c r="G12" s="67"/>
      <c r="H12" s="67"/>
    </row>
    <row r="13" spans="2:8" x14ac:dyDescent="0.2">
      <c r="B13" s="67"/>
      <c r="C13" s="67"/>
      <c r="D13" s="67"/>
      <c r="E13" s="67"/>
      <c r="F13" s="67"/>
      <c r="G13" s="67"/>
      <c r="H13" s="67"/>
    </row>
    <row r="14" spans="2:8" x14ac:dyDescent="0.2">
      <c r="B14" s="67"/>
      <c r="C14" s="67"/>
      <c r="D14" s="67"/>
      <c r="E14" s="67"/>
      <c r="F14" s="67"/>
      <c r="G14" s="67"/>
      <c r="H14" s="67"/>
    </row>
    <row r="15" spans="2:8" x14ac:dyDescent="0.2">
      <c r="B15" s="67"/>
      <c r="C15" s="67"/>
      <c r="D15" s="67"/>
      <c r="E15" s="67"/>
      <c r="F15" s="67"/>
      <c r="G15" s="67"/>
      <c r="H15" s="67"/>
    </row>
    <row r="16" spans="2:8" x14ac:dyDescent="0.2">
      <c r="B16" s="67"/>
      <c r="C16" s="67"/>
      <c r="D16" s="67"/>
      <c r="E16" s="67"/>
      <c r="F16" s="67"/>
      <c r="G16" s="67"/>
      <c r="H16" s="67"/>
    </row>
    <row r="17" spans="2:8" x14ac:dyDescent="0.2">
      <c r="B17" s="67"/>
      <c r="C17" s="67"/>
      <c r="D17" s="67"/>
      <c r="E17" s="67"/>
      <c r="F17" s="67"/>
      <c r="G17" s="67"/>
      <c r="H17" s="67"/>
    </row>
    <row r="18" spans="2:8" x14ac:dyDescent="0.2">
      <c r="B18" s="67"/>
      <c r="C18" s="67"/>
      <c r="D18" s="67"/>
      <c r="E18" s="67"/>
      <c r="F18" s="67"/>
      <c r="G18" s="67"/>
      <c r="H18" s="67"/>
    </row>
    <row r="19" spans="2:8" x14ac:dyDescent="0.2">
      <c r="B19" s="67"/>
      <c r="C19" s="67"/>
      <c r="D19" s="67"/>
      <c r="E19" s="67"/>
      <c r="F19" s="67"/>
      <c r="G19" s="67"/>
      <c r="H19" s="67"/>
    </row>
    <row r="20" spans="2:8" x14ac:dyDescent="0.2">
      <c r="B20" s="67"/>
      <c r="C20" s="67"/>
      <c r="D20" s="67"/>
      <c r="E20" s="67"/>
      <c r="F20" s="67"/>
      <c r="G20" s="67"/>
      <c r="H20" s="67"/>
    </row>
    <row r="21" spans="2:8" x14ac:dyDescent="0.2">
      <c r="B21" s="67"/>
      <c r="C21" s="67"/>
      <c r="D21" s="67"/>
      <c r="E21" s="67"/>
      <c r="F21" s="67"/>
      <c r="G21" s="67"/>
      <c r="H21" s="67"/>
    </row>
    <row r="24" spans="2:8" x14ac:dyDescent="0.2">
      <c r="B24" t="s">
        <v>31</v>
      </c>
      <c r="D24" s="34"/>
    </row>
    <row r="26" spans="2:8" x14ac:dyDescent="0.2">
      <c r="B26" t="s">
        <v>32</v>
      </c>
      <c r="D26" s="48">
        <v>5</v>
      </c>
    </row>
    <row r="28" spans="2:8" x14ac:dyDescent="0.2">
      <c r="B28" t="s">
        <v>33</v>
      </c>
      <c r="D28" s="48">
        <v>6</v>
      </c>
    </row>
  </sheetData>
  <sheetProtection algorithmName="SHA-512" hashValue="OMqnmsul+//jx3N1gxU8HJOKDt748YF/XFufq6tx1VPOejLJSV6ZrVfBsz5bTxW0Q4tAGvC1bXk0G9Gh+tIKNA==" saltValue="cVUSNaYgPmQ/v9FATDGGCg==" spinCount="100000" sheet="1" objects="1" scenarios="1"/>
  <mergeCells count="1">
    <mergeCell ref="B9:H21"/>
  </mergeCells>
  <conditionalFormatting sqref="D28">
    <cfRule type="cellIs" dxfId="8" priority="3" operator="equal">
      <formula>6</formula>
    </cfRule>
  </conditionalFormatting>
  <conditionalFormatting sqref="D26">
    <cfRule type="cellIs" dxfId="7" priority="2" operator="equal">
      <formula>5</formula>
    </cfRule>
  </conditionalFormatting>
  <conditionalFormatting sqref="D24">
    <cfRule type="expression" dxfId="6" priority="1">
      <formula>ISBLANK(D24)</formula>
    </cfRule>
  </conditionalFormatting>
  <pageMargins left="0.7" right="0.7" top="0.78740157499999996" bottom="0.78740157499999996" header="0.3" footer="0.3"/>
  <pageSetup paperSize="9" orientation="portrait" horizontalDpi="0" verticalDpi="0"/>
  <headerFooter>
    <oddHeader xml:space="preserve">&amp;L&amp;"Calibri (Textkörper),Standard"&amp;10HyCool
eLearning
</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69B5C-2DD9-0046-98AD-8DB4166C41D8}">
  <sheetPr>
    <tabColor rgb="FF00B0F0"/>
  </sheetPr>
  <dimension ref="A1:K108"/>
  <sheetViews>
    <sheetView showGridLines="0" tabSelected="1" view="pageLayout" topLeftCell="A54" zoomScale="137" zoomScaleNormal="100" zoomScalePageLayoutView="137" workbookViewId="0">
      <selection activeCell="H83" sqref="H83"/>
    </sheetView>
  </sheetViews>
  <sheetFormatPr baseColWidth="10" defaultRowHeight="15" x14ac:dyDescent="0.2"/>
  <cols>
    <col min="1" max="2" width="2.6640625" customWidth="1"/>
    <col min="3" max="3" width="11.33203125" customWidth="1"/>
    <col min="4" max="7" width="10.83203125" customWidth="1"/>
    <col min="8" max="8" width="11.5" customWidth="1"/>
    <col min="9" max="9" width="11.6640625" customWidth="1"/>
    <col min="10" max="10" width="3.83203125" customWidth="1"/>
    <col min="11" max="12" width="2.6640625" customWidth="1"/>
  </cols>
  <sheetData>
    <row r="1" spans="2:11" x14ac:dyDescent="0.2">
      <c r="C1" s="2"/>
      <c r="D1" s="2"/>
      <c r="E1" s="2"/>
      <c r="F1" s="2"/>
      <c r="G1" s="2"/>
      <c r="H1" s="2"/>
      <c r="I1" s="2"/>
      <c r="J1" s="49"/>
      <c r="K1" s="9"/>
    </row>
    <row r="2" spans="2:11" x14ac:dyDescent="0.2">
      <c r="C2" s="2"/>
      <c r="D2" s="2"/>
      <c r="E2" s="2"/>
      <c r="F2" s="2"/>
      <c r="G2" s="2"/>
      <c r="H2" s="2"/>
      <c r="I2" s="2"/>
      <c r="J2" s="49"/>
    </row>
    <row r="3" spans="2:11" ht="19" x14ac:dyDescent="0.25">
      <c r="B3" s="71" t="s">
        <v>34</v>
      </c>
      <c r="C3" s="71"/>
      <c r="D3" s="71"/>
      <c r="E3" s="71"/>
      <c r="F3" s="2"/>
      <c r="G3" s="2"/>
      <c r="H3" s="2"/>
      <c r="I3" s="2"/>
      <c r="J3" s="49"/>
    </row>
    <row r="4" spans="2:11" ht="15.75" customHeight="1" x14ac:dyDescent="0.2">
      <c r="B4" s="67" t="s">
        <v>37</v>
      </c>
      <c r="C4" s="67"/>
      <c r="D4" s="67"/>
      <c r="E4" s="67"/>
      <c r="F4" s="67"/>
      <c r="G4" s="67"/>
      <c r="H4" s="67"/>
      <c r="I4" s="67"/>
    </row>
    <row r="5" spans="2:11" ht="15.75" customHeight="1" x14ac:dyDescent="0.2">
      <c r="B5" s="67"/>
      <c r="C5" s="67"/>
      <c r="D5" s="67"/>
      <c r="E5" s="67"/>
      <c r="F5" s="67"/>
      <c r="G5" s="67"/>
      <c r="H5" s="67"/>
      <c r="I5" s="67"/>
    </row>
    <row r="6" spans="2:11" ht="15.75" customHeight="1" x14ac:dyDescent="0.2">
      <c r="B6" s="67"/>
      <c r="C6" s="67"/>
      <c r="D6" s="67"/>
      <c r="E6" s="67"/>
      <c r="F6" s="67"/>
      <c r="G6" s="67"/>
      <c r="H6" s="67"/>
      <c r="I6" s="67"/>
    </row>
    <row r="8" spans="2:11" ht="15" customHeight="1" x14ac:dyDescent="0.2">
      <c r="B8" s="64" t="s">
        <v>35</v>
      </c>
      <c r="C8" s="72" t="s">
        <v>29</v>
      </c>
      <c r="D8" s="72"/>
      <c r="E8" s="72"/>
      <c r="F8" s="72"/>
      <c r="G8" s="72"/>
      <c r="H8" s="72"/>
      <c r="I8" s="72"/>
      <c r="J8" s="56"/>
    </row>
    <row r="9" spans="2:11" x14ac:dyDescent="0.2">
      <c r="C9" s="58"/>
      <c r="D9" s="58"/>
      <c r="E9" s="58"/>
      <c r="F9" s="58"/>
      <c r="G9" s="58"/>
      <c r="H9" s="58"/>
      <c r="I9" s="58"/>
      <c r="J9" s="56"/>
    </row>
    <row r="10" spans="2:11" ht="16" x14ac:dyDescent="0.2">
      <c r="B10" s="64" t="s">
        <v>35</v>
      </c>
      <c r="C10" s="70" t="s">
        <v>19</v>
      </c>
      <c r="D10" s="70"/>
      <c r="E10" s="70"/>
      <c r="F10" s="70"/>
      <c r="G10" s="70"/>
      <c r="H10" s="70"/>
      <c r="I10" s="70"/>
      <c r="J10" s="49"/>
    </row>
    <row r="11" spans="2:11" x14ac:dyDescent="0.2">
      <c r="C11" s="70"/>
      <c r="D11" s="70"/>
      <c r="E11" s="70"/>
      <c r="F11" s="70"/>
      <c r="G11" s="70"/>
      <c r="H11" s="70"/>
      <c r="I11" s="70"/>
      <c r="J11" s="57"/>
    </row>
    <row r="12" spans="2:11" x14ac:dyDescent="0.2">
      <c r="C12" s="59"/>
      <c r="D12" s="59"/>
      <c r="E12" s="59"/>
      <c r="F12" s="59"/>
      <c r="G12" s="59"/>
      <c r="H12" s="59"/>
      <c r="I12" s="59"/>
      <c r="J12" s="49"/>
    </row>
    <row r="13" spans="2:11" ht="16" x14ac:dyDescent="0.2">
      <c r="B13" s="64" t="s">
        <v>35</v>
      </c>
      <c r="C13" s="70" t="s">
        <v>20</v>
      </c>
      <c r="D13" s="70"/>
      <c r="E13" s="70"/>
      <c r="F13" s="70"/>
      <c r="G13" s="70"/>
      <c r="H13" s="70"/>
      <c r="I13" s="70"/>
      <c r="J13" s="73"/>
    </row>
    <row r="14" spans="2:11" x14ac:dyDescent="0.2">
      <c r="J14" s="49"/>
    </row>
    <row r="15" spans="2:11" ht="19" x14ac:dyDescent="0.25">
      <c r="B15" s="3" t="s">
        <v>13</v>
      </c>
      <c r="J15" s="49"/>
    </row>
    <row r="16" spans="2:11" x14ac:dyDescent="0.2">
      <c r="J16" s="49"/>
    </row>
    <row r="17" spans="3:10" x14ac:dyDescent="0.2">
      <c r="C17" s="12" t="s">
        <v>28</v>
      </c>
      <c r="D17" s="12"/>
      <c r="E17" s="12"/>
      <c r="F17" s="12"/>
      <c r="G17" s="12"/>
      <c r="H17" s="35">
        <v>1200</v>
      </c>
      <c r="J17" s="49"/>
    </row>
    <row r="18" spans="3:10" x14ac:dyDescent="0.2">
      <c r="C18" s="13" t="s">
        <v>21</v>
      </c>
      <c r="D18" s="13"/>
      <c r="E18" s="13"/>
      <c r="F18" s="13"/>
      <c r="G18" s="13"/>
      <c r="H18" s="14">
        <v>100</v>
      </c>
      <c r="J18" s="49"/>
    </row>
    <row r="19" spans="3:10" x14ac:dyDescent="0.2">
      <c r="C19" s="13" t="s">
        <v>22</v>
      </c>
      <c r="D19" s="13"/>
      <c r="E19" s="13"/>
      <c r="F19" s="13"/>
      <c r="G19" s="13"/>
      <c r="H19" s="15">
        <v>0.45</v>
      </c>
      <c r="J19" s="49"/>
    </row>
    <row r="20" spans="3:10" x14ac:dyDescent="0.2">
      <c r="C20" s="13" t="s">
        <v>23</v>
      </c>
      <c r="D20" s="13"/>
      <c r="E20" s="13"/>
      <c r="F20" s="13"/>
      <c r="G20" s="13"/>
      <c r="H20" s="31">
        <v>200</v>
      </c>
      <c r="J20" s="49"/>
    </row>
    <row r="21" spans="3:10" x14ac:dyDescent="0.2">
      <c r="C21" s="13" t="s">
        <v>24</v>
      </c>
      <c r="D21" s="13"/>
      <c r="E21" s="13"/>
      <c r="F21" s="13"/>
      <c r="G21" s="13"/>
      <c r="H21" s="15">
        <v>0.4</v>
      </c>
      <c r="J21" s="49"/>
    </row>
    <row r="22" spans="3:10" x14ac:dyDescent="0.2">
      <c r="C22" s="13" t="s">
        <v>25</v>
      </c>
      <c r="D22" s="13"/>
      <c r="E22" s="13"/>
      <c r="F22" s="13"/>
      <c r="G22" s="13"/>
      <c r="H22" s="16">
        <v>100</v>
      </c>
      <c r="J22" s="49"/>
    </row>
    <row r="23" spans="3:10" x14ac:dyDescent="0.2">
      <c r="J23" s="49"/>
    </row>
    <row r="24" spans="3:10" x14ac:dyDescent="0.2">
      <c r="C24" s="36"/>
      <c r="D24" s="68" t="s">
        <v>8</v>
      </c>
      <c r="E24" s="69"/>
      <c r="F24" s="37"/>
      <c r="G24" s="37"/>
      <c r="H24" s="37"/>
      <c r="I24" s="38"/>
      <c r="J24" s="49"/>
    </row>
    <row r="25" spans="3:10" ht="17" x14ac:dyDescent="0.25">
      <c r="C25" s="32" t="s">
        <v>26</v>
      </c>
      <c r="D25" s="1" t="s">
        <v>9</v>
      </c>
      <c r="E25" s="32" t="s">
        <v>10</v>
      </c>
      <c r="F25" s="32" t="s">
        <v>2</v>
      </c>
      <c r="G25" s="32" t="s">
        <v>3</v>
      </c>
      <c r="H25" s="32" t="s">
        <v>11</v>
      </c>
      <c r="I25" s="33" t="s">
        <v>4</v>
      </c>
      <c r="J25" s="49"/>
    </row>
    <row r="26" spans="3:10" x14ac:dyDescent="0.2">
      <c r="C26" s="19" t="s">
        <v>27</v>
      </c>
      <c r="D26" s="19" t="s">
        <v>0</v>
      </c>
      <c r="E26" s="19" t="s">
        <v>0</v>
      </c>
      <c r="F26" s="19" t="s">
        <v>1</v>
      </c>
      <c r="G26" s="19" t="s">
        <v>1</v>
      </c>
      <c r="H26" s="19" t="s">
        <v>1</v>
      </c>
      <c r="I26" s="19" t="s">
        <v>1</v>
      </c>
      <c r="J26" s="49"/>
    </row>
    <row r="27" spans="3:10" x14ac:dyDescent="0.2">
      <c r="C27" s="22">
        <v>0</v>
      </c>
      <c r="D27" s="23">
        <v>0</v>
      </c>
      <c r="E27" s="23">
        <f>D27*0.6</f>
        <v>0</v>
      </c>
      <c r="F27" s="23"/>
      <c r="G27" s="23"/>
      <c r="H27" s="23"/>
      <c r="I27" s="26">
        <v>0</v>
      </c>
      <c r="J27" s="49"/>
    </row>
    <row r="28" spans="3:10" x14ac:dyDescent="0.2">
      <c r="C28" s="22">
        <v>4.1666666666666664E-2</v>
      </c>
      <c r="D28" s="23">
        <v>0</v>
      </c>
      <c r="E28" s="23">
        <f t="shared" ref="E28:E50" si="0">D28*0.6</f>
        <v>0</v>
      </c>
      <c r="F28" s="23"/>
      <c r="G28" s="23"/>
      <c r="H28" s="23"/>
      <c r="I28" s="26">
        <v>0</v>
      </c>
      <c r="J28" s="49"/>
    </row>
    <row r="29" spans="3:10" x14ac:dyDescent="0.2">
      <c r="C29" s="22">
        <v>8.3333333333333301E-2</v>
      </c>
      <c r="D29" s="23">
        <v>0</v>
      </c>
      <c r="E29" s="23">
        <f t="shared" si="0"/>
        <v>0</v>
      </c>
      <c r="F29" s="23"/>
      <c r="G29" s="23"/>
      <c r="H29" s="23"/>
      <c r="I29" s="26">
        <v>0</v>
      </c>
      <c r="J29" s="49"/>
    </row>
    <row r="30" spans="3:10" x14ac:dyDescent="0.2">
      <c r="C30" s="22">
        <v>0.125</v>
      </c>
      <c r="D30" s="23">
        <v>0</v>
      </c>
      <c r="E30" s="23">
        <f t="shared" si="0"/>
        <v>0</v>
      </c>
      <c r="F30" s="23"/>
      <c r="G30" s="23"/>
      <c r="H30" s="23"/>
      <c r="I30" s="26">
        <v>0</v>
      </c>
      <c r="J30" s="49"/>
    </row>
    <row r="31" spans="3:10" x14ac:dyDescent="0.2">
      <c r="C31" s="22">
        <v>0.16666666666666699</v>
      </c>
      <c r="D31" s="23">
        <v>0</v>
      </c>
      <c r="E31" s="23">
        <f t="shared" si="0"/>
        <v>0</v>
      </c>
      <c r="F31" s="23"/>
      <c r="G31" s="23"/>
      <c r="H31" s="23"/>
      <c r="I31" s="26">
        <v>0</v>
      </c>
      <c r="J31" s="49"/>
    </row>
    <row r="32" spans="3:10" x14ac:dyDescent="0.2">
      <c r="C32" s="22">
        <v>0.20833333333333301</v>
      </c>
      <c r="D32" s="23">
        <v>50</v>
      </c>
      <c r="E32" s="23">
        <f t="shared" si="0"/>
        <v>30</v>
      </c>
      <c r="F32" s="23"/>
      <c r="G32" s="23"/>
      <c r="H32" s="23"/>
      <c r="I32" s="26">
        <v>0</v>
      </c>
      <c r="J32" s="49"/>
    </row>
    <row r="33" spans="2:10" x14ac:dyDescent="0.2">
      <c r="C33" s="22">
        <v>0.25</v>
      </c>
      <c r="D33" s="23">
        <v>100</v>
      </c>
      <c r="E33" s="23">
        <f t="shared" si="0"/>
        <v>60</v>
      </c>
      <c r="F33" s="23"/>
      <c r="G33" s="23"/>
      <c r="H33" s="23"/>
      <c r="I33" s="26">
        <v>0</v>
      </c>
      <c r="J33" s="49"/>
    </row>
    <row r="34" spans="2:10" x14ac:dyDescent="0.2">
      <c r="C34" s="22">
        <v>0.29166666666666702</v>
      </c>
      <c r="D34" s="23">
        <v>150</v>
      </c>
      <c r="E34" s="23">
        <f t="shared" si="0"/>
        <v>90</v>
      </c>
      <c r="F34" s="23"/>
      <c r="G34" s="23"/>
      <c r="H34" s="23"/>
      <c r="I34" s="26">
        <f t="shared" ref="I34:I45" si="1">H$22</f>
        <v>100</v>
      </c>
      <c r="J34" s="49"/>
    </row>
    <row r="35" spans="2:10" x14ac:dyDescent="0.2">
      <c r="C35" s="22">
        <v>0.33333333333333298</v>
      </c>
      <c r="D35" s="23">
        <v>250</v>
      </c>
      <c r="E35" s="23">
        <f t="shared" si="0"/>
        <v>150</v>
      </c>
      <c r="F35" s="23"/>
      <c r="G35" s="23"/>
      <c r="H35" s="23"/>
      <c r="I35" s="26">
        <f t="shared" si="1"/>
        <v>100</v>
      </c>
      <c r="J35" s="49"/>
    </row>
    <row r="36" spans="2:10" x14ac:dyDescent="0.2">
      <c r="C36" s="22">
        <v>0.375</v>
      </c>
      <c r="D36" s="23">
        <v>400</v>
      </c>
      <c r="E36" s="23">
        <f t="shared" si="0"/>
        <v>240</v>
      </c>
      <c r="F36" s="23"/>
      <c r="G36" s="23"/>
      <c r="H36" s="23"/>
      <c r="I36" s="26">
        <f t="shared" si="1"/>
        <v>100</v>
      </c>
      <c r="J36" s="49"/>
    </row>
    <row r="37" spans="2:10" x14ac:dyDescent="0.2">
      <c r="C37" s="22">
        <v>0.41666666666666702</v>
      </c>
      <c r="D37" s="23">
        <v>600</v>
      </c>
      <c r="E37" s="23">
        <f t="shared" si="0"/>
        <v>360</v>
      </c>
      <c r="F37" s="23"/>
      <c r="G37" s="23"/>
      <c r="H37" s="23"/>
      <c r="I37" s="26">
        <f t="shared" si="1"/>
        <v>100</v>
      </c>
      <c r="J37" s="49"/>
    </row>
    <row r="38" spans="2:10" x14ac:dyDescent="0.2">
      <c r="C38" s="22">
        <v>0.45833333333333298</v>
      </c>
      <c r="D38" s="23">
        <v>800</v>
      </c>
      <c r="E38" s="23">
        <f t="shared" si="0"/>
        <v>480</v>
      </c>
      <c r="F38" s="23"/>
      <c r="G38" s="23"/>
      <c r="H38" s="23"/>
      <c r="I38" s="26">
        <f t="shared" si="1"/>
        <v>100</v>
      </c>
      <c r="J38" s="49"/>
    </row>
    <row r="39" spans="2:10" x14ac:dyDescent="0.2">
      <c r="C39" s="22">
        <v>0.5</v>
      </c>
      <c r="D39" s="23">
        <v>1000</v>
      </c>
      <c r="E39" s="23">
        <f t="shared" si="0"/>
        <v>600</v>
      </c>
      <c r="F39" s="23"/>
      <c r="G39" s="23"/>
      <c r="H39" s="23"/>
      <c r="I39" s="26">
        <f t="shared" si="1"/>
        <v>100</v>
      </c>
      <c r="J39" s="49"/>
    </row>
    <row r="40" spans="2:10" x14ac:dyDescent="0.2">
      <c r="C40" s="22">
        <v>0.54166666666666696</v>
      </c>
      <c r="D40" s="23">
        <v>950</v>
      </c>
      <c r="E40" s="23">
        <f>D40*0.6</f>
        <v>570</v>
      </c>
      <c r="F40" s="23"/>
      <c r="G40" s="23"/>
      <c r="H40" s="23"/>
      <c r="I40" s="26">
        <f t="shared" si="1"/>
        <v>100</v>
      </c>
      <c r="J40" s="49"/>
    </row>
    <row r="41" spans="2:10" x14ac:dyDescent="0.2">
      <c r="C41" s="22">
        <v>0.58333333333333304</v>
      </c>
      <c r="D41" s="23">
        <v>900</v>
      </c>
      <c r="E41" s="23">
        <f t="shared" si="0"/>
        <v>540</v>
      </c>
      <c r="F41" s="23"/>
      <c r="G41" s="23"/>
      <c r="H41" s="23"/>
      <c r="I41" s="26">
        <f t="shared" si="1"/>
        <v>100</v>
      </c>
      <c r="J41" s="49"/>
    </row>
    <row r="42" spans="2:10" x14ac:dyDescent="0.2">
      <c r="C42" s="22">
        <v>0.625</v>
      </c>
      <c r="D42" s="23">
        <v>800</v>
      </c>
      <c r="E42" s="23">
        <f t="shared" si="0"/>
        <v>480</v>
      </c>
      <c r="F42" s="23"/>
      <c r="G42" s="23"/>
      <c r="H42" s="23"/>
      <c r="I42" s="26">
        <f t="shared" si="1"/>
        <v>100</v>
      </c>
      <c r="J42" s="49"/>
    </row>
    <row r="43" spans="2:10" x14ac:dyDescent="0.2">
      <c r="C43" s="22">
        <v>0.66666666666666696</v>
      </c>
      <c r="D43" s="23">
        <v>700</v>
      </c>
      <c r="E43" s="23">
        <f t="shared" si="0"/>
        <v>420</v>
      </c>
      <c r="F43" s="23"/>
      <c r="G43" s="23"/>
      <c r="H43" s="23"/>
      <c r="I43" s="26">
        <f t="shared" si="1"/>
        <v>100</v>
      </c>
      <c r="J43" s="49"/>
    </row>
    <row r="44" spans="2:10" x14ac:dyDescent="0.2">
      <c r="C44" s="22">
        <v>0.70833333333333304</v>
      </c>
      <c r="D44" s="23">
        <v>500</v>
      </c>
      <c r="E44" s="23">
        <f t="shared" si="0"/>
        <v>300</v>
      </c>
      <c r="F44" s="23"/>
      <c r="G44" s="23"/>
      <c r="H44" s="23"/>
      <c r="I44" s="26">
        <f t="shared" si="1"/>
        <v>100</v>
      </c>
      <c r="J44" s="49"/>
    </row>
    <row r="45" spans="2:10" ht="19" x14ac:dyDescent="0.25">
      <c r="B45" s="3"/>
      <c r="C45" s="22">
        <v>0.75</v>
      </c>
      <c r="D45" s="23">
        <v>300</v>
      </c>
      <c r="E45" s="23">
        <f t="shared" si="0"/>
        <v>180</v>
      </c>
      <c r="F45" s="23"/>
      <c r="G45" s="23"/>
      <c r="H45" s="23"/>
      <c r="I45" s="26">
        <f t="shared" si="1"/>
        <v>100</v>
      </c>
      <c r="J45" s="49"/>
    </row>
    <row r="46" spans="2:10" x14ac:dyDescent="0.2">
      <c r="C46" s="22">
        <v>0.79166666666666696</v>
      </c>
      <c r="D46" s="23">
        <v>150</v>
      </c>
      <c r="E46" s="23">
        <f t="shared" si="0"/>
        <v>90</v>
      </c>
      <c r="F46" s="23"/>
      <c r="G46" s="23"/>
      <c r="H46" s="23"/>
      <c r="I46" s="26">
        <v>0</v>
      </c>
      <c r="J46" s="49"/>
    </row>
    <row r="47" spans="2:10" x14ac:dyDescent="0.2">
      <c r="C47" s="22">
        <v>0.83333333333333304</v>
      </c>
      <c r="D47" s="23">
        <v>100</v>
      </c>
      <c r="E47" s="23">
        <f t="shared" si="0"/>
        <v>60</v>
      </c>
      <c r="F47" s="23"/>
      <c r="G47" s="23"/>
      <c r="H47" s="23"/>
      <c r="I47" s="26">
        <v>0</v>
      </c>
      <c r="J47" s="49"/>
    </row>
    <row r="48" spans="2:10" x14ac:dyDescent="0.2">
      <c r="C48" s="22">
        <v>0.875</v>
      </c>
      <c r="D48" s="23">
        <v>50</v>
      </c>
      <c r="E48" s="23">
        <f t="shared" si="0"/>
        <v>30</v>
      </c>
      <c r="F48" s="23"/>
      <c r="G48" s="23"/>
      <c r="H48" s="23"/>
      <c r="I48" s="26">
        <v>0</v>
      </c>
      <c r="J48" s="49"/>
    </row>
    <row r="49" spans="1:10" x14ac:dyDescent="0.2">
      <c r="C49" s="22">
        <v>0.91666666666666696</v>
      </c>
      <c r="D49" s="23">
        <v>0</v>
      </c>
      <c r="E49" s="23">
        <f t="shared" si="0"/>
        <v>0</v>
      </c>
      <c r="F49" s="23"/>
      <c r="G49" s="23"/>
      <c r="H49" s="23"/>
      <c r="I49" s="26">
        <v>0</v>
      </c>
      <c r="J49" s="49"/>
    </row>
    <row r="50" spans="1:10" x14ac:dyDescent="0.2">
      <c r="C50" s="24">
        <v>0.95833333333333304</v>
      </c>
      <c r="D50" s="25">
        <v>0</v>
      </c>
      <c r="E50" s="25">
        <f t="shared" si="0"/>
        <v>0</v>
      </c>
      <c r="F50" s="25"/>
      <c r="G50" s="25"/>
      <c r="H50" s="25"/>
      <c r="I50" s="27">
        <v>0</v>
      </c>
      <c r="J50" s="49"/>
    </row>
    <row r="51" spans="1:10" x14ac:dyDescent="0.2">
      <c r="C51" s="40"/>
      <c r="D51" s="41"/>
      <c r="E51" s="41"/>
      <c r="F51" s="41"/>
      <c r="G51" s="41"/>
      <c r="H51" s="41"/>
      <c r="I51" s="42"/>
      <c r="J51" s="49"/>
    </row>
    <row r="52" spans="1:10" x14ac:dyDescent="0.2">
      <c r="C52" s="40"/>
      <c r="D52" s="41"/>
      <c r="E52" s="41"/>
      <c r="F52" s="41"/>
      <c r="G52" s="41"/>
      <c r="H52" s="41"/>
      <c r="I52" s="42"/>
      <c r="J52" s="49"/>
    </row>
    <row r="53" spans="1:10" x14ac:dyDescent="0.2">
      <c r="C53" s="40"/>
      <c r="D53" s="41"/>
      <c r="E53" s="41"/>
      <c r="F53" s="41"/>
      <c r="G53" s="41"/>
      <c r="H53" s="41"/>
      <c r="I53" s="42"/>
      <c r="J53" s="49"/>
    </row>
    <row r="54" spans="1:10" x14ac:dyDescent="0.2">
      <c r="A54" s="28"/>
      <c r="B54" s="28"/>
      <c r="C54" s="60"/>
      <c r="D54" s="61"/>
      <c r="E54" s="61"/>
      <c r="F54" s="61"/>
      <c r="G54" s="61"/>
      <c r="H54" s="61"/>
      <c r="I54" s="62"/>
      <c r="J54" s="55"/>
    </row>
    <row r="55" spans="1:10" x14ac:dyDescent="0.2">
      <c r="J55" s="49"/>
    </row>
    <row r="56" spans="1:10" ht="19" x14ac:dyDescent="0.25">
      <c r="B56" s="3" t="s">
        <v>14</v>
      </c>
      <c r="J56" s="49"/>
    </row>
    <row r="57" spans="1:10" x14ac:dyDescent="0.2">
      <c r="J57" s="49"/>
    </row>
    <row r="58" spans="1:10" ht="16" x14ac:dyDescent="0.2">
      <c r="B58" s="64" t="s">
        <v>35</v>
      </c>
      <c r="J58" s="49"/>
    </row>
    <row r="59" spans="1:10" x14ac:dyDescent="0.2">
      <c r="J59" s="50"/>
    </row>
    <row r="60" spans="1:10" x14ac:dyDescent="0.2">
      <c r="J60" s="49"/>
    </row>
    <row r="61" spans="1:10" ht="16" x14ac:dyDescent="0.2">
      <c r="B61" s="64" t="s">
        <v>35</v>
      </c>
      <c r="J61" s="49"/>
    </row>
    <row r="62" spans="1:10" x14ac:dyDescent="0.2">
      <c r="J62" s="49"/>
    </row>
    <row r="63" spans="1:10" x14ac:dyDescent="0.2">
      <c r="I63" s="29"/>
      <c r="J63" s="51"/>
    </row>
    <row r="64" spans="1:10" x14ac:dyDescent="0.2">
      <c r="J64" s="49"/>
    </row>
    <row r="65" spans="2:10" ht="19" x14ac:dyDescent="0.25">
      <c r="B65" s="3" t="s">
        <v>36</v>
      </c>
      <c r="J65" s="52"/>
    </row>
    <row r="66" spans="2:10" x14ac:dyDescent="0.2">
      <c r="J66" s="52"/>
    </row>
    <row r="67" spans="2:10" x14ac:dyDescent="0.2">
      <c r="C67" s="36"/>
      <c r="D67" s="68" t="s">
        <v>8</v>
      </c>
      <c r="E67" s="69"/>
      <c r="F67" s="37"/>
      <c r="G67" s="37"/>
      <c r="H67" s="37"/>
      <c r="I67" s="38"/>
      <c r="J67" s="50"/>
    </row>
    <row r="68" spans="2:10" ht="17" x14ac:dyDescent="0.25">
      <c r="C68" s="17"/>
      <c r="D68" s="20" t="s">
        <v>9</v>
      </c>
      <c r="E68" s="20" t="s">
        <v>10</v>
      </c>
      <c r="F68" s="20" t="s">
        <v>2</v>
      </c>
      <c r="G68" s="20" t="s">
        <v>3</v>
      </c>
      <c r="H68" s="20" t="s">
        <v>11</v>
      </c>
      <c r="I68" s="21" t="s">
        <v>4</v>
      </c>
      <c r="J68" s="49"/>
    </row>
    <row r="69" spans="2:10" x14ac:dyDescent="0.2">
      <c r="C69" s="18"/>
      <c r="D69" s="19" t="s">
        <v>0</v>
      </c>
      <c r="E69" s="19" t="s">
        <v>0</v>
      </c>
      <c r="F69" s="19" t="s">
        <v>1</v>
      </c>
      <c r="G69" s="19" t="s">
        <v>1</v>
      </c>
      <c r="H69" s="19" t="s">
        <v>1</v>
      </c>
      <c r="I69" s="19" t="s">
        <v>1</v>
      </c>
      <c r="J69" s="49"/>
    </row>
    <row r="70" spans="2:10" x14ac:dyDescent="0.2">
      <c r="C70" s="22">
        <v>0</v>
      </c>
      <c r="D70" s="23">
        <v>0</v>
      </c>
      <c r="E70" s="23">
        <v>0</v>
      </c>
      <c r="F70" s="46"/>
      <c r="G70" s="46"/>
      <c r="H70" s="46"/>
      <c r="I70" s="26">
        <v>0</v>
      </c>
      <c r="J70" s="49"/>
    </row>
    <row r="71" spans="2:10" x14ac:dyDescent="0.2">
      <c r="C71" s="22">
        <v>4.1666666666666664E-2</v>
      </c>
      <c r="D71" s="23">
        <v>0</v>
      </c>
      <c r="E71" s="23">
        <v>0</v>
      </c>
      <c r="F71" s="46"/>
      <c r="G71" s="46"/>
      <c r="H71" s="46"/>
      <c r="I71" s="26">
        <v>0</v>
      </c>
      <c r="J71" s="51"/>
    </row>
    <row r="72" spans="2:10" x14ac:dyDescent="0.2">
      <c r="C72" s="22">
        <v>8.3333333333333301E-2</v>
      </c>
      <c r="D72" s="23">
        <v>0</v>
      </c>
      <c r="E72" s="23">
        <v>0</v>
      </c>
      <c r="F72" s="46"/>
      <c r="G72" s="46"/>
      <c r="H72" s="46"/>
      <c r="I72" s="26">
        <v>0</v>
      </c>
      <c r="J72" s="49"/>
    </row>
    <row r="73" spans="2:10" x14ac:dyDescent="0.2">
      <c r="C73" s="22">
        <v>0.125</v>
      </c>
      <c r="D73" s="23">
        <v>0</v>
      </c>
      <c r="E73" s="23">
        <v>0</v>
      </c>
      <c r="F73" s="46"/>
      <c r="G73" s="46"/>
      <c r="H73" s="46"/>
      <c r="I73" s="26">
        <v>0</v>
      </c>
      <c r="J73" s="49"/>
    </row>
    <row r="74" spans="2:10" x14ac:dyDescent="0.2">
      <c r="C74" s="22">
        <v>0.16666666666666699</v>
      </c>
      <c r="D74" s="23">
        <v>0</v>
      </c>
      <c r="E74" s="23">
        <v>0</v>
      </c>
      <c r="F74" s="46"/>
      <c r="G74" s="46"/>
      <c r="H74" s="46"/>
      <c r="I74" s="26">
        <v>0</v>
      </c>
      <c r="J74" s="49"/>
    </row>
    <row r="75" spans="2:10" x14ac:dyDescent="0.2">
      <c r="C75" s="22">
        <v>0.20833333333333301</v>
      </c>
      <c r="D75" s="23">
        <v>50</v>
      </c>
      <c r="E75" s="23">
        <v>30</v>
      </c>
      <c r="F75" s="46"/>
      <c r="G75" s="46"/>
      <c r="H75" s="46"/>
      <c r="I75" s="26">
        <v>0</v>
      </c>
      <c r="J75" s="49"/>
    </row>
    <row r="76" spans="2:10" x14ac:dyDescent="0.2">
      <c r="C76" s="22">
        <v>0.25</v>
      </c>
      <c r="D76" s="23">
        <v>100</v>
      </c>
      <c r="E76" s="23">
        <v>60</v>
      </c>
      <c r="F76" s="46"/>
      <c r="G76" s="46"/>
      <c r="H76" s="46"/>
      <c r="I76" s="26">
        <v>0</v>
      </c>
      <c r="J76" s="49"/>
    </row>
    <row r="77" spans="2:10" x14ac:dyDescent="0.2">
      <c r="C77" s="22">
        <v>0.29166666666666702</v>
      </c>
      <c r="D77" s="23">
        <v>150</v>
      </c>
      <c r="E77" s="23">
        <v>90</v>
      </c>
      <c r="F77" s="46"/>
      <c r="G77" s="46"/>
      <c r="H77" s="46"/>
      <c r="I77" s="26">
        <v>80</v>
      </c>
      <c r="J77" s="49"/>
    </row>
    <row r="78" spans="2:10" x14ac:dyDescent="0.2">
      <c r="C78" s="22">
        <v>0.33333333333333298</v>
      </c>
      <c r="D78" s="23">
        <v>250</v>
      </c>
      <c r="E78" s="23">
        <v>150</v>
      </c>
      <c r="F78" s="46"/>
      <c r="G78" s="46"/>
      <c r="H78" s="46"/>
      <c r="I78" s="26">
        <v>80</v>
      </c>
      <c r="J78" s="49"/>
    </row>
    <row r="79" spans="2:10" x14ac:dyDescent="0.2">
      <c r="C79" s="22">
        <v>0.375</v>
      </c>
      <c r="D79" s="23">
        <v>400</v>
      </c>
      <c r="E79" s="23">
        <v>240</v>
      </c>
      <c r="F79" s="46"/>
      <c r="G79" s="46"/>
      <c r="H79" s="46"/>
      <c r="I79" s="26">
        <v>80</v>
      </c>
      <c r="J79" s="49"/>
    </row>
    <row r="80" spans="2:10" x14ac:dyDescent="0.2">
      <c r="C80" s="22">
        <v>0.41666666666666702</v>
      </c>
      <c r="D80" s="23">
        <v>600</v>
      </c>
      <c r="E80" s="23">
        <v>360</v>
      </c>
      <c r="F80" s="46"/>
      <c r="G80" s="46"/>
      <c r="H80" s="46"/>
      <c r="I80" s="26">
        <v>80</v>
      </c>
      <c r="J80" s="49"/>
    </row>
    <row r="81" spans="2:10" x14ac:dyDescent="0.2">
      <c r="C81" s="22">
        <v>0.45833333333333298</v>
      </c>
      <c r="D81" s="23">
        <v>800</v>
      </c>
      <c r="E81" s="23">
        <v>480</v>
      </c>
      <c r="F81" s="46"/>
      <c r="G81" s="46"/>
      <c r="H81" s="46"/>
      <c r="I81" s="26">
        <v>80</v>
      </c>
      <c r="J81" s="49"/>
    </row>
    <row r="82" spans="2:10" x14ac:dyDescent="0.2">
      <c r="C82" s="22">
        <v>0.5</v>
      </c>
      <c r="D82" s="23">
        <v>1000</v>
      </c>
      <c r="E82" s="23">
        <v>600</v>
      </c>
      <c r="F82" s="46"/>
      <c r="G82" s="46"/>
      <c r="H82" s="46"/>
      <c r="I82" s="26">
        <v>80</v>
      </c>
      <c r="J82" s="49"/>
    </row>
    <row r="83" spans="2:10" x14ac:dyDescent="0.2">
      <c r="C83" s="22">
        <v>0.54166666666666696</v>
      </c>
      <c r="D83" s="23">
        <v>950</v>
      </c>
      <c r="E83" s="23">
        <v>570</v>
      </c>
      <c r="F83" s="46"/>
      <c r="G83" s="46"/>
      <c r="H83" s="46"/>
      <c r="I83" s="26">
        <v>80</v>
      </c>
      <c r="J83" s="49"/>
    </row>
    <row r="84" spans="2:10" x14ac:dyDescent="0.2">
      <c r="C84" s="22">
        <v>0.58333333333333304</v>
      </c>
      <c r="D84" s="23">
        <v>900</v>
      </c>
      <c r="E84" s="23">
        <v>540</v>
      </c>
      <c r="F84" s="46"/>
      <c r="G84" s="46"/>
      <c r="H84" s="46"/>
      <c r="I84" s="26">
        <v>80</v>
      </c>
      <c r="J84" s="49"/>
    </row>
    <row r="85" spans="2:10" x14ac:dyDescent="0.2">
      <c r="C85" s="22">
        <v>0.625</v>
      </c>
      <c r="D85" s="23">
        <v>800</v>
      </c>
      <c r="E85" s="23">
        <v>480</v>
      </c>
      <c r="F85" s="46"/>
      <c r="G85" s="46"/>
      <c r="H85" s="46"/>
      <c r="I85" s="26">
        <v>80</v>
      </c>
      <c r="J85" s="49"/>
    </row>
    <row r="86" spans="2:10" x14ac:dyDescent="0.2">
      <c r="C86" s="22">
        <v>0.66666666666666696</v>
      </c>
      <c r="D86" s="23">
        <v>700</v>
      </c>
      <c r="E86" s="23">
        <v>420</v>
      </c>
      <c r="F86" s="46"/>
      <c r="G86" s="46"/>
      <c r="H86" s="46"/>
      <c r="I86" s="26">
        <v>80</v>
      </c>
      <c r="J86" s="49"/>
    </row>
    <row r="87" spans="2:10" x14ac:dyDescent="0.2">
      <c r="C87" s="22">
        <v>0.70833333333333304</v>
      </c>
      <c r="D87" s="23">
        <v>500</v>
      </c>
      <c r="E87" s="23">
        <v>300</v>
      </c>
      <c r="F87" s="46"/>
      <c r="G87" s="46"/>
      <c r="H87" s="46"/>
      <c r="I87" s="26">
        <v>80</v>
      </c>
      <c r="J87" s="49"/>
    </row>
    <row r="88" spans="2:10" x14ac:dyDescent="0.2">
      <c r="C88" s="22">
        <v>0.75</v>
      </c>
      <c r="D88" s="23">
        <v>300</v>
      </c>
      <c r="E88" s="23">
        <v>180</v>
      </c>
      <c r="F88" s="46"/>
      <c r="G88" s="46"/>
      <c r="H88" s="46"/>
      <c r="I88" s="26">
        <v>80</v>
      </c>
      <c r="J88" s="49"/>
    </row>
    <row r="89" spans="2:10" x14ac:dyDescent="0.2">
      <c r="C89" s="22">
        <v>0.79166666666666696</v>
      </c>
      <c r="D89" s="23">
        <v>150</v>
      </c>
      <c r="E89" s="23">
        <v>90</v>
      </c>
      <c r="F89" s="46"/>
      <c r="G89" s="46"/>
      <c r="H89" s="46"/>
      <c r="I89" s="26">
        <v>0</v>
      </c>
      <c r="J89" s="49"/>
    </row>
    <row r="90" spans="2:10" x14ac:dyDescent="0.2">
      <c r="C90" s="22">
        <v>0.83333333333333304</v>
      </c>
      <c r="D90" s="23">
        <v>100</v>
      </c>
      <c r="E90" s="23">
        <v>60</v>
      </c>
      <c r="F90" s="46"/>
      <c r="G90" s="46"/>
      <c r="H90" s="46"/>
      <c r="I90" s="26">
        <v>0</v>
      </c>
      <c r="J90" s="49"/>
    </row>
    <row r="91" spans="2:10" x14ac:dyDescent="0.2">
      <c r="C91" s="22">
        <v>0.875</v>
      </c>
      <c r="D91" s="23">
        <v>50</v>
      </c>
      <c r="E91" s="23">
        <v>30</v>
      </c>
      <c r="F91" s="46"/>
      <c r="G91" s="46"/>
      <c r="H91" s="46"/>
      <c r="I91" s="26">
        <v>0</v>
      </c>
      <c r="J91" s="49"/>
    </row>
    <row r="92" spans="2:10" ht="16" x14ac:dyDescent="0.2">
      <c r="B92" s="6"/>
      <c r="C92" s="22">
        <v>0.91666666666666696</v>
      </c>
      <c r="D92" s="23">
        <v>0</v>
      </c>
      <c r="E92" s="23">
        <v>0</v>
      </c>
      <c r="F92" s="46"/>
      <c r="G92" s="46"/>
      <c r="H92" s="46"/>
      <c r="I92" s="26">
        <v>0</v>
      </c>
      <c r="J92" s="53"/>
    </row>
    <row r="93" spans="2:10" x14ac:dyDescent="0.2">
      <c r="C93" s="24">
        <v>0.95833333333333304</v>
      </c>
      <c r="D93" s="25">
        <v>0</v>
      </c>
      <c r="E93" s="25">
        <v>0</v>
      </c>
      <c r="F93" s="47"/>
      <c r="G93" s="47"/>
      <c r="H93" s="47"/>
      <c r="I93" s="27">
        <v>0</v>
      </c>
      <c r="J93" s="49"/>
    </row>
    <row r="94" spans="2:10" x14ac:dyDescent="0.2">
      <c r="J94" s="49"/>
    </row>
    <row r="95" spans="2:10" x14ac:dyDescent="0.2">
      <c r="C95" s="65" t="s">
        <v>12</v>
      </c>
      <c r="D95" s="43">
        <f>SUM(D70:D93)</f>
        <v>7800</v>
      </c>
      <c r="E95" s="43">
        <f t="shared" ref="E95:H95" si="2">SUM(E70:E93)</f>
        <v>4680</v>
      </c>
      <c r="F95" s="43">
        <f t="shared" si="2"/>
        <v>0</v>
      </c>
      <c r="G95" s="66">
        <f t="shared" si="2"/>
        <v>0</v>
      </c>
      <c r="H95" s="66">
        <f t="shared" si="2"/>
        <v>0</v>
      </c>
      <c r="I95" s="43">
        <f>SUM(I70:I93)</f>
        <v>960</v>
      </c>
      <c r="J95" s="54"/>
    </row>
    <row r="96" spans="2:10" ht="19" x14ac:dyDescent="0.25">
      <c r="B96" s="3"/>
      <c r="J96" s="49"/>
    </row>
    <row r="97" spans="1:10" x14ac:dyDescent="0.2">
      <c r="J97" s="49"/>
    </row>
    <row r="98" spans="1:10" x14ac:dyDescent="0.2">
      <c r="J98" s="49"/>
    </row>
    <row r="99" spans="1:10" x14ac:dyDescent="0.2">
      <c r="J99" s="54"/>
    </row>
    <row r="100" spans="1:10" x14ac:dyDescent="0.2">
      <c r="J100" s="49"/>
    </row>
    <row r="101" spans="1:10" x14ac:dyDescent="0.2">
      <c r="J101" s="49"/>
    </row>
    <row r="102" spans="1:10" x14ac:dyDescent="0.2">
      <c r="J102" s="49"/>
    </row>
    <row r="103" spans="1:10" x14ac:dyDescent="0.2">
      <c r="J103" s="49"/>
    </row>
    <row r="104" spans="1:10" x14ac:dyDescent="0.2">
      <c r="J104" s="49"/>
    </row>
    <row r="105" spans="1:10" x14ac:dyDescent="0.2">
      <c r="J105" s="49"/>
    </row>
    <row r="106" spans="1:10" x14ac:dyDescent="0.2">
      <c r="J106" s="49"/>
    </row>
    <row r="107" spans="1:10" x14ac:dyDescent="0.2">
      <c r="J107" s="49"/>
    </row>
    <row r="108" spans="1:10" x14ac:dyDescent="0.2">
      <c r="A108" s="28"/>
      <c r="B108" s="28"/>
      <c r="C108" s="28"/>
      <c r="D108" s="28"/>
      <c r="E108" s="28"/>
      <c r="F108" s="28"/>
      <c r="G108" s="28"/>
      <c r="H108" s="28"/>
      <c r="I108" s="28"/>
      <c r="J108" s="55"/>
    </row>
  </sheetData>
  <sheetProtection algorithmName="SHA-512" hashValue="yTiT4x2GV1smllRwStJjj3w8uBGr7AOHJ3riN56ILVCyu5XQtDKTDKNQ4O/2EtHj6xFCpM9s55Tf/1DDTyvM1Q==" saltValue="62WAekY/bcyPESbiiFo/7w==" spinCount="100000" sheet="1" objects="1" scenarios="1"/>
  <mergeCells count="7">
    <mergeCell ref="D67:E67"/>
    <mergeCell ref="C10:I11"/>
    <mergeCell ref="B3:E3"/>
    <mergeCell ref="B4:I6"/>
    <mergeCell ref="C8:I8"/>
    <mergeCell ref="C13:J13"/>
    <mergeCell ref="D24:E24"/>
  </mergeCells>
  <conditionalFormatting sqref="F70:F93">
    <cfRule type="expression" dxfId="5" priority="12">
      <formula>ISBLANK(F70)</formula>
    </cfRule>
  </conditionalFormatting>
  <conditionalFormatting sqref="F71:F93">
    <cfRule type="expression" dxfId="4" priority="9">
      <formula>ISBLANK(F71)</formula>
    </cfRule>
  </conditionalFormatting>
  <conditionalFormatting sqref="G70:H70 H72 H74 H76 H78 H80 G71:G93">
    <cfRule type="expression" dxfId="3" priority="6">
      <formula>ISBLANK(G70)</formula>
    </cfRule>
  </conditionalFormatting>
  <conditionalFormatting sqref="G71:H93 F93:G93">
    <cfRule type="expression" dxfId="2" priority="3">
      <formula>ISBLANK(F71)</formula>
    </cfRule>
  </conditionalFormatting>
  <pageMargins left="0.7" right="0.7" top="0.78740157499999996" bottom="0.78740157499999996" header="0.3" footer="0.3"/>
  <pageSetup paperSize="9" scale="95" orientation="portrait" r:id="rId1"/>
  <headerFooter>
    <oddHeader>&amp;L&amp;10HyCool
eLearning</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15" id="{3CD3A611-A77D-844E-B56F-32D1970E25BF}">
            <xm:f>F70&lt;&gt;'Exercise part A - Solution'!F69</xm:f>
            <x14:dxf>
              <font>
                <color rgb="FF9C0006"/>
              </font>
              <fill>
                <patternFill>
                  <bgColor rgb="FFFFC7CE"/>
                </patternFill>
              </fill>
            </x14:dxf>
          </x14:cfRule>
          <x14:cfRule type="expression" priority="16" stopIfTrue="1" id="{6B715BD7-72C0-A14D-9C9D-6B09338ED195}">
            <xm:f>F70='Exercise part A - Solution'!F69</xm:f>
            <x14:dxf>
              <font>
                <color rgb="FF006100"/>
              </font>
              <fill>
                <patternFill>
                  <bgColor rgb="FFC6EFCE"/>
                </patternFill>
              </fill>
            </x14:dxf>
          </x14:cfRule>
          <xm:sqref>F70:H93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B1:K99"/>
  <sheetViews>
    <sheetView showGridLines="0" view="pageLayout" topLeftCell="A47" zoomScaleNormal="100" workbookViewId="0">
      <selection activeCell="F75" sqref="F75"/>
    </sheetView>
  </sheetViews>
  <sheetFormatPr baseColWidth="10" defaultRowHeight="15" x14ac:dyDescent="0.2"/>
  <cols>
    <col min="1" max="2" width="2.6640625" customWidth="1"/>
    <col min="3" max="3" width="11.33203125" customWidth="1"/>
    <col min="4" max="7" width="10.83203125" customWidth="1"/>
    <col min="8" max="8" width="11.5" customWidth="1"/>
    <col min="9" max="9" width="11.6640625" customWidth="1"/>
    <col min="10" max="12" width="2.6640625" customWidth="1"/>
  </cols>
  <sheetData>
    <row r="1" spans="2:11" x14ac:dyDescent="0.2">
      <c r="K1" s="9"/>
    </row>
    <row r="3" spans="2:11" ht="19" x14ac:dyDescent="0.25">
      <c r="B3" s="3" t="s">
        <v>17</v>
      </c>
    </row>
    <row r="4" spans="2:11" ht="15.75" customHeight="1" x14ac:dyDescent="0.2">
      <c r="B4" s="6" t="s">
        <v>5</v>
      </c>
      <c r="C4" s="74" t="s">
        <v>18</v>
      </c>
      <c r="D4" s="74"/>
      <c r="E4" s="74"/>
      <c r="F4" s="74"/>
      <c r="G4" s="74"/>
      <c r="H4" s="74"/>
      <c r="I4" s="74"/>
      <c r="J4" s="11"/>
    </row>
    <row r="5" spans="2:11" x14ac:dyDescent="0.2">
      <c r="C5" s="11"/>
      <c r="D5" s="11"/>
      <c r="E5" s="11"/>
      <c r="F5" s="11"/>
      <c r="G5" s="11"/>
      <c r="H5" s="11"/>
      <c r="I5" s="11"/>
      <c r="J5" s="11"/>
    </row>
    <row r="6" spans="2:11" ht="15" customHeight="1" x14ac:dyDescent="0.2">
      <c r="B6" s="6" t="s">
        <v>6</v>
      </c>
      <c r="C6" s="67" t="s">
        <v>19</v>
      </c>
      <c r="D6" s="67"/>
      <c r="E6" s="67"/>
      <c r="F6" s="67"/>
      <c r="G6" s="67"/>
      <c r="H6" s="67"/>
      <c r="I6" s="67"/>
    </row>
    <row r="7" spans="2:11" x14ac:dyDescent="0.2">
      <c r="C7" s="67"/>
      <c r="D7" s="67"/>
      <c r="E7" s="67"/>
      <c r="F7" s="67"/>
      <c r="G7" s="67"/>
      <c r="H7" s="67"/>
      <c r="I7" s="67"/>
      <c r="J7" s="10"/>
    </row>
    <row r="8" spans="2:11" x14ac:dyDescent="0.2">
      <c r="C8" s="67"/>
      <c r="D8" s="67"/>
      <c r="E8" s="67"/>
      <c r="F8" s="67"/>
      <c r="G8" s="67"/>
      <c r="H8" s="67"/>
      <c r="I8" s="67"/>
    </row>
    <row r="9" spans="2:11" x14ac:dyDescent="0.2">
      <c r="C9" s="10"/>
      <c r="D9" s="10"/>
      <c r="E9" s="10"/>
      <c r="F9" s="10"/>
      <c r="G9" s="10"/>
      <c r="H9" s="10"/>
      <c r="I9" s="10"/>
    </row>
    <row r="10" spans="2:11" ht="16" x14ac:dyDescent="0.2">
      <c r="B10" s="6" t="s">
        <v>7</v>
      </c>
      <c r="C10" s="67" t="s">
        <v>20</v>
      </c>
      <c r="D10" s="67"/>
      <c r="E10" s="67"/>
      <c r="F10" s="67"/>
      <c r="G10" s="67"/>
      <c r="H10" s="67"/>
      <c r="I10" s="67"/>
      <c r="J10" s="67"/>
    </row>
    <row r="11" spans="2:11" x14ac:dyDescent="0.2">
      <c r="C11" s="10"/>
      <c r="D11" s="10"/>
      <c r="E11" s="10"/>
      <c r="F11" s="10"/>
      <c r="G11" s="10"/>
      <c r="H11" s="10"/>
      <c r="I11" s="10"/>
      <c r="J11" s="10"/>
    </row>
    <row r="13" spans="2:11" ht="19" x14ac:dyDescent="0.25">
      <c r="B13" s="3" t="s">
        <v>13</v>
      </c>
    </row>
    <row r="15" spans="2:11" x14ac:dyDescent="0.2">
      <c r="C15" s="12" t="s">
        <v>28</v>
      </c>
      <c r="D15" s="12"/>
      <c r="E15" s="12"/>
      <c r="F15" s="12"/>
      <c r="G15" s="12"/>
      <c r="H15" s="35">
        <v>1200</v>
      </c>
    </row>
    <row r="16" spans="2:11" x14ac:dyDescent="0.2">
      <c r="C16" s="13" t="s">
        <v>21</v>
      </c>
      <c r="D16" s="13"/>
      <c r="E16" s="13"/>
      <c r="F16" s="13"/>
      <c r="G16" s="13"/>
      <c r="H16" s="14">
        <v>100</v>
      </c>
    </row>
    <row r="17" spans="3:9" x14ac:dyDescent="0.2">
      <c r="C17" s="13" t="s">
        <v>22</v>
      </c>
      <c r="D17" s="13"/>
      <c r="E17" s="13"/>
      <c r="F17" s="13"/>
      <c r="G17" s="13"/>
      <c r="H17" s="15">
        <v>0.45</v>
      </c>
    </row>
    <row r="18" spans="3:9" x14ac:dyDescent="0.2">
      <c r="C18" s="13" t="s">
        <v>23</v>
      </c>
      <c r="D18" s="13"/>
      <c r="E18" s="13"/>
      <c r="F18" s="13"/>
      <c r="G18" s="13"/>
      <c r="H18" s="31">
        <v>200</v>
      </c>
    </row>
    <row r="19" spans="3:9" x14ac:dyDescent="0.2">
      <c r="C19" s="13" t="s">
        <v>24</v>
      </c>
      <c r="D19" s="13"/>
      <c r="E19" s="13"/>
      <c r="F19" s="13"/>
      <c r="G19" s="13"/>
      <c r="H19" s="15">
        <v>0.4</v>
      </c>
    </row>
    <row r="20" spans="3:9" x14ac:dyDescent="0.2">
      <c r="C20" s="13" t="s">
        <v>25</v>
      </c>
      <c r="D20" s="13"/>
      <c r="E20" s="13"/>
      <c r="F20" s="13"/>
      <c r="G20" s="13"/>
      <c r="H20" s="16">
        <v>100</v>
      </c>
    </row>
    <row r="22" spans="3:9" x14ac:dyDescent="0.2">
      <c r="C22" s="36"/>
      <c r="D22" s="68" t="s">
        <v>8</v>
      </c>
      <c r="E22" s="69"/>
      <c r="F22" s="37"/>
      <c r="G22" s="37"/>
      <c r="H22" s="37"/>
      <c r="I22" s="38"/>
    </row>
    <row r="23" spans="3:9" ht="17" x14ac:dyDescent="0.25">
      <c r="C23" s="32" t="s">
        <v>26</v>
      </c>
      <c r="D23" s="1" t="s">
        <v>9</v>
      </c>
      <c r="E23" s="32" t="s">
        <v>10</v>
      </c>
      <c r="F23" s="32" t="s">
        <v>2</v>
      </c>
      <c r="G23" s="32" t="s">
        <v>3</v>
      </c>
      <c r="H23" s="32" t="s">
        <v>11</v>
      </c>
      <c r="I23" s="33" t="s">
        <v>4</v>
      </c>
    </row>
    <row r="24" spans="3:9" x14ac:dyDescent="0.2">
      <c r="C24" s="19" t="s">
        <v>27</v>
      </c>
      <c r="D24" s="19" t="s">
        <v>0</v>
      </c>
      <c r="E24" s="19" t="s">
        <v>0</v>
      </c>
      <c r="F24" s="19" t="s">
        <v>1</v>
      </c>
      <c r="G24" s="19" t="s">
        <v>1</v>
      </c>
      <c r="H24" s="19" t="s">
        <v>1</v>
      </c>
      <c r="I24" s="19" t="s">
        <v>1</v>
      </c>
    </row>
    <row r="25" spans="3:9" x14ac:dyDescent="0.2">
      <c r="C25" s="22">
        <v>0</v>
      </c>
      <c r="D25" s="23">
        <v>0</v>
      </c>
      <c r="E25" s="23">
        <f>D25*0.6</f>
        <v>0</v>
      </c>
      <c r="F25" s="23">
        <f>E25*H$15*H$17/1000</f>
        <v>0</v>
      </c>
      <c r="G25" s="23">
        <f t="shared" ref="G25:G32" si="0">F25*H$19</f>
        <v>0</v>
      </c>
      <c r="H25" s="23">
        <f t="shared" ref="H25:H32" si="1">IF(F25&gt;$H$18,F25-$H$18,0)</f>
        <v>0</v>
      </c>
      <c r="I25" s="26">
        <v>0</v>
      </c>
    </row>
    <row r="26" spans="3:9" x14ac:dyDescent="0.2">
      <c r="C26" s="22">
        <v>4.1666666666666664E-2</v>
      </c>
      <c r="D26" s="23">
        <v>0</v>
      </c>
      <c r="E26" s="23">
        <f t="shared" ref="E26:E48" si="2">D26*0.6</f>
        <v>0</v>
      </c>
      <c r="F26" s="23">
        <f>E26*H$15*H$17/1000</f>
        <v>0</v>
      </c>
      <c r="G26" s="23">
        <f t="shared" si="0"/>
        <v>0</v>
      </c>
      <c r="H26" s="23">
        <f t="shared" si="1"/>
        <v>0</v>
      </c>
      <c r="I26" s="26">
        <v>0</v>
      </c>
    </row>
    <row r="27" spans="3:9" x14ac:dyDescent="0.2">
      <c r="C27" s="22">
        <v>8.3333333333333301E-2</v>
      </c>
      <c r="D27" s="23">
        <v>0</v>
      </c>
      <c r="E27" s="23">
        <f t="shared" si="2"/>
        <v>0</v>
      </c>
      <c r="F27" s="23">
        <f>E27*H$15*H$17/1000</f>
        <v>0</v>
      </c>
      <c r="G27" s="23">
        <f t="shared" si="0"/>
        <v>0</v>
      </c>
      <c r="H27" s="23">
        <f t="shared" si="1"/>
        <v>0</v>
      </c>
      <c r="I27" s="26">
        <v>0</v>
      </c>
    </row>
    <row r="28" spans="3:9" x14ac:dyDescent="0.2">
      <c r="C28" s="22">
        <v>0.125</v>
      </c>
      <c r="D28" s="23">
        <v>0</v>
      </c>
      <c r="E28" s="23">
        <f t="shared" si="2"/>
        <v>0</v>
      </c>
      <c r="F28" s="23">
        <f>E28*H$15*H$17/1000</f>
        <v>0</v>
      </c>
      <c r="G28" s="23">
        <f t="shared" si="0"/>
        <v>0</v>
      </c>
      <c r="H28" s="23">
        <f t="shared" si="1"/>
        <v>0</v>
      </c>
      <c r="I28" s="26">
        <v>0</v>
      </c>
    </row>
    <row r="29" spans="3:9" x14ac:dyDescent="0.2">
      <c r="C29" s="22">
        <v>0.16666666666666699</v>
      </c>
      <c r="D29" s="23">
        <v>0</v>
      </c>
      <c r="E29" s="23">
        <f t="shared" si="2"/>
        <v>0</v>
      </c>
      <c r="F29" s="23">
        <f>E29*H$15*H$17/1000</f>
        <v>0</v>
      </c>
      <c r="G29" s="23">
        <f t="shared" si="0"/>
        <v>0</v>
      </c>
      <c r="H29" s="23">
        <f t="shared" si="1"/>
        <v>0</v>
      </c>
      <c r="I29" s="26">
        <v>0</v>
      </c>
    </row>
    <row r="30" spans="3:9" x14ac:dyDescent="0.2">
      <c r="C30" s="22">
        <v>0.20833333333333301</v>
      </c>
      <c r="D30" s="23">
        <v>50</v>
      </c>
      <c r="E30" s="23">
        <f t="shared" si="2"/>
        <v>30</v>
      </c>
      <c r="F30" s="23">
        <f t="shared" ref="F30:F32" si="3">IF(E30&gt;100,E30*H$15*H$17/1000,0)</f>
        <v>0</v>
      </c>
      <c r="G30" s="23">
        <f t="shared" si="0"/>
        <v>0</v>
      </c>
      <c r="H30" s="23">
        <f t="shared" si="1"/>
        <v>0</v>
      </c>
      <c r="I30" s="26">
        <v>0</v>
      </c>
    </row>
    <row r="31" spans="3:9" x14ac:dyDescent="0.2">
      <c r="C31" s="22">
        <v>0.25</v>
      </c>
      <c r="D31" s="23">
        <v>100</v>
      </c>
      <c r="E31" s="23">
        <f t="shared" si="2"/>
        <v>60</v>
      </c>
      <c r="F31" s="23">
        <f t="shared" si="3"/>
        <v>0</v>
      </c>
      <c r="G31" s="23">
        <f t="shared" si="0"/>
        <v>0</v>
      </c>
      <c r="H31" s="23">
        <f t="shared" si="1"/>
        <v>0</v>
      </c>
      <c r="I31" s="26">
        <v>0</v>
      </c>
    </row>
    <row r="32" spans="3:9" x14ac:dyDescent="0.2">
      <c r="C32" s="22">
        <v>0.29166666666666702</v>
      </c>
      <c r="D32" s="23">
        <v>150</v>
      </c>
      <c r="E32" s="23">
        <f t="shared" si="2"/>
        <v>90</v>
      </c>
      <c r="F32" s="23">
        <f t="shared" si="3"/>
        <v>0</v>
      </c>
      <c r="G32" s="23">
        <f t="shared" si="0"/>
        <v>0</v>
      </c>
      <c r="H32" s="23">
        <f t="shared" si="1"/>
        <v>0</v>
      </c>
      <c r="I32" s="26">
        <f t="shared" ref="I32:I43" si="4">H$20</f>
        <v>100</v>
      </c>
    </row>
    <row r="33" spans="2:9" x14ac:dyDescent="0.2">
      <c r="C33" s="22">
        <v>0.33333333333333298</v>
      </c>
      <c r="D33" s="23">
        <v>250</v>
      </c>
      <c r="E33" s="23">
        <f t="shared" si="2"/>
        <v>150</v>
      </c>
      <c r="F33" s="23">
        <f>IF(E33&gt;100,E33*H$15*H$17/1000,0)</f>
        <v>81</v>
      </c>
      <c r="G33" s="23">
        <f t="shared" ref="G33:G44" si="5">IF(F33&gt;$H$18,$H$18*$H$19,F33*H$19)</f>
        <v>32.4</v>
      </c>
      <c r="H33" s="23">
        <f>IF(F33&gt;$H$18,F33-$H$18,0)</f>
        <v>0</v>
      </c>
      <c r="I33" s="26">
        <f t="shared" si="4"/>
        <v>100</v>
      </c>
    </row>
    <row r="34" spans="2:9" x14ac:dyDescent="0.2">
      <c r="C34" s="22">
        <v>0.375</v>
      </c>
      <c r="D34" s="23">
        <v>400</v>
      </c>
      <c r="E34" s="23">
        <f t="shared" si="2"/>
        <v>240</v>
      </c>
      <c r="F34" s="23">
        <f t="shared" ref="F34:F43" si="6">IF(E34&gt;100,E34*H$15*H$17/1000,0)</f>
        <v>129.6</v>
      </c>
      <c r="G34" s="23">
        <f t="shared" si="5"/>
        <v>51.84</v>
      </c>
      <c r="H34" s="23">
        <f t="shared" ref="H34:H48" si="7">IF(F34&gt;$H$18,F34-$H$18,0)</f>
        <v>0</v>
      </c>
      <c r="I34" s="26">
        <f t="shared" si="4"/>
        <v>100</v>
      </c>
    </row>
    <row r="35" spans="2:9" x14ac:dyDescent="0.2">
      <c r="C35" s="22">
        <v>0.41666666666666702</v>
      </c>
      <c r="D35" s="23">
        <v>600</v>
      </c>
      <c r="E35" s="23">
        <f t="shared" si="2"/>
        <v>360</v>
      </c>
      <c r="F35" s="23">
        <f t="shared" si="6"/>
        <v>194.4</v>
      </c>
      <c r="G35" s="23">
        <f t="shared" si="5"/>
        <v>77.760000000000005</v>
      </c>
      <c r="H35" s="23">
        <f t="shared" si="7"/>
        <v>0</v>
      </c>
      <c r="I35" s="26">
        <f t="shared" si="4"/>
        <v>100</v>
      </c>
    </row>
    <row r="36" spans="2:9" x14ac:dyDescent="0.2">
      <c r="C36" s="22">
        <v>0.45833333333333298</v>
      </c>
      <c r="D36" s="23">
        <v>800</v>
      </c>
      <c r="E36" s="23">
        <f t="shared" si="2"/>
        <v>480</v>
      </c>
      <c r="F36" s="23">
        <f t="shared" si="6"/>
        <v>259.2</v>
      </c>
      <c r="G36" s="23">
        <f t="shared" si="5"/>
        <v>80</v>
      </c>
      <c r="H36" s="23">
        <f t="shared" si="7"/>
        <v>59.199999999999989</v>
      </c>
      <c r="I36" s="26">
        <f t="shared" si="4"/>
        <v>100</v>
      </c>
    </row>
    <row r="37" spans="2:9" x14ac:dyDescent="0.2">
      <c r="C37" s="22">
        <v>0.5</v>
      </c>
      <c r="D37" s="23">
        <v>1000</v>
      </c>
      <c r="E37" s="23">
        <f t="shared" si="2"/>
        <v>600</v>
      </c>
      <c r="F37" s="23">
        <f t="shared" si="6"/>
        <v>324</v>
      </c>
      <c r="G37" s="23">
        <f t="shared" si="5"/>
        <v>80</v>
      </c>
      <c r="H37" s="23">
        <f t="shared" si="7"/>
        <v>124</v>
      </c>
      <c r="I37" s="26">
        <f t="shared" si="4"/>
        <v>100</v>
      </c>
    </row>
    <row r="38" spans="2:9" x14ac:dyDescent="0.2">
      <c r="C38" s="22">
        <v>0.54166666666666696</v>
      </c>
      <c r="D38" s="23">
        <v>950</v>
      </c>
      <c r="E38" s="23">
        <f>D38*0.6</f>
        <v>570</v>
      </c>
      <c r="F38" s="23">
        <f t="shared" si="6"/>
        <v>307.8</v>
      </c>
      <c r="G38" s="23">
        <f t="shared" si="5"/>
        <v>80</v>
      </c>
      <c r="H38" s="23">
        <f t="shared" si="7"/>
        <v>107.80000000000001</v>
      </c>
      <c r="I38" s="26">
        <f t="shared" si="4"/>
        <v>100</v>
      </c>
    </row>
    <row r="39" spans="2:9" x14ac:dyDescent="0.2">
      <c r="C39" s="22">
        <v>0.58333333333333304</v>
      </c>
      <c r="D39" s="23">
        <v>900</v>
      </c>
      <c r="E39" s="23">
        <f t="shared" si="2"/>
        <v>540</v>
      </c>
      <c r="F39" s="23">
        <f t="shared" si="6"/>
        <v>291.60000000000002</v>
      </c>
      <c r="G39" s="23">
        <f t="shared" si="5"/>
        <v>80</v>
      </c>
      <c r="H39" s="23">
        <f t="shared" si="7"/>
        <v>91.600000000000023</v>
      </c>
      <c r="I39" s="26">
        <f t="shared" si="4"/>
        <v>100</v>
      </c>
    </row>
    <row r="40" spans="2:9" x14ac:dyDescent="0.2">
      <c r="C40" s="22">
        <v>0.625</v>
      </c>
      <c r="D40" s="23">
        <v>800</v>
      </c>
      <c r="E40" s="23">
        <f t="shared" si="2"/>
        <v>480</v>
      </c>
      <c r="F40" s="23">
        <f t="shared" si="6"/>
        <v>259.2</v>
      </c>
      <c r="G40" s="23">
        <f t="shared" si="5"/>
        <v>80</v>
      </c>
      <c r="H40" s="23">
        <f t="shared" si="7"/>
        <v>59.199999999999989</v>
      </c>
      <c r="I40" s="26">
        <f t="shared" si="4"/>
        <v>100</v>
      </c>
    </row>
    <row r="41" spans="2:9" x14ac:dyDescent="0.2">
      <c r="C41" s="22">
        <v>0.66666666666666696</v>
      </c>
      <c r="D41" s="23">
        <v>700</v>
      </c>
      <c r="E41" s="23">
        <f t="shared" si="2"/>
        <v>420</v>
      </c>
      <c r="F41" s="23">
        <f t="shared" si="6"/>
        <v>226.8</v>
      </c>
      <c r="G41" s="23">
        <f t="shared" si="5"/>
        <v>80</v>
      </c>
      <c r="H41" s="23">
        <f t="shared" si="7"/>
        <v>26.800000000000011</v>
      </c>
      <c r="I41" s="26">
        <f t="shared" si="4"/>
        <v>100</v>
      </c>
    </row>
    <row r="42" spans="2:9" x14ac:dyDescent="0.2">
      <c r="C42" s="22">
        <v>0.70833333333333304</v>
      </c>
      <c r="D42" s="23">
        <v>500</v>
      </c>
      <c r="E42" s="23">
        <f t="shared" si="2"/>
        <v>300</v>
      </c>
      <c r="F42" s="23">
        <f t="shared" si="6"/>
        <v>162</v>
      </c>
      <c r="G42" s="23">
        <f t="shared" si="5"/>
        <v>64.8</v>
      </c>
      <c r="H42" s="23">
        <f t="shared" si="7"/>
        <v>0</v>
      </c>
      <c r="I42" s="26">
        <f t="shared" si="4"/>
        <v>100</v>
      </c>
    </row>
    <row r="43" spans="2:9" ht="19" x14ac:dyDescent="0.25">
      <c r="B43" s="3"/>
      <c r="C43" s="22">
        <v>0.75</v>
      </c>
      <c r="D43" s="23">
        <v>300</v>
      </c>
      <c r="E43" s="23">
        <f t="shared" si="2"/>
        <v>180</v>
      </c>
      <c r="F43" s="23">
        <f t="shared" si="6"/>
        <v>97.2</v>
      </c>
      <c r="G43" s="23">
        <f t="shared" si="5"/>
        <v>38.880000000000003</v>
      </c>
      <c r="H43" s="23">
        <f t="shared" si="7"/>
        <v>0</v>
      </c>
      <c r="I43" s="26">
        <f t="shared" si="4"/>
        <v>100</v>
      </c>
    </row>
    <row r="44" spans="2:9" x14ac:dyDescent="0.2">
      <c r="C44" s="22">
        <v>0.79166666666666696</v>
      </c>
      <c r="D44" s="23">
        <v>150</v>
      </c>
      <c r="E44" s="23">
        <f t="shared" si="2"/>
        <v>90</v>
      </c>
      <c r="F44" s="23">
        <f>IF(E44&gt;100,E44*H$15*H$17/1000,0)</f>
        <v>0</v>
      </c>
      <c r="G44" s="23">
        <f t="shared" si="5"/>
        <v>0</v>
      </c>
      <c r="H44" s="23">
        <f t="shared" si="7"/>
        <v>0</v>
      </c>
      <c r="I44" s="26">
        <v>0</v>
      </c>
    </row>
    <row r="45" spans="2:9" x14ac:dyDescent="0.2">
      <c r="C45" s="22">
        <v>0.83333333333333304</v>
      </c>
      <c r="D45" s="23">
        <v>100</v>
      </c>
      <c r="E45" s="23">
        <f t="shared" si="2"/>
        <v>60</v>
      </c>
      <c r="F45" s="23">
        <f t="shared" ref="F45:F48" si="8">IF(E45&gt;100,E45*H$15*H$17/1000,0)</f>
        <v>0</v>
      </c>
      <c r="G45" s="23">
        <f>F45*H$19</f>
        <v>0</v>
      </c>
      <c r="H45" s="23">
        <f t="shared" si="7"/>
        <v>0</v>
      </c>
      <c r="I45" s="26">
        <v>0</v>
      </c>
    </row>
    <row r="46" spans="2:9" x14ac:dyDescent="0.2">
      <c r="C46" s="22">
        <v>0.875</v>
      </c>
      <c r="D46" s="23">
        <v>50</v>
      </c>
      <c r="E46" s="23">
        <f t="shared" si="2"/>
        <v>30</v>
      </c>
      <c r="F46" s="23">
        <f t="shared" si="8"/>
        <v>0</v>
      </c>
      <c r="G46" s="23">
        <f>F46*H$19</f>
        <v>0</v>
      </c>
      <c r="H46" s="23">
        <f t="shared" si="7"/>
        <v>0</v>
      </c>
      <c r="I46" s="26">
        <v>0</v>
      </c>
    </row>
    <row r="47" spans="2:9" x14ac:dyDescent="0.2">
      <c r="C47" s="22">
        <v>0.91666666666666696</v>
      </c>
      <c r="D47" s="23">
        <v>0</v>
      </c>
      <c r="E47" s="23">
        <f t="shared" si="2"/>
        <v>0</v>
      </c>
      <c r="F47" s="23">
        <f t="shared" si="8"/>
        <v>0</v>
      </c>
      <c r="G47" s="23">
        <f>F47*H$19</f>
        <v>0</v>
      </c>
      <c r="H47" s="23">
        <f t="shared" si="7"/>
        <v>0</v>
      </c>
      <c r="I47" s="26">
        <v>0</v>
      </c>
    </row>
    <row r="48" spans="2:9" x14ac:dyDescent="0.2">
      <c r="C48" s="24">
        <v>0.95833333333333304</v>
      </c>
      <c r="D48" s="25">
        <v>0</v>
      </c>
      <c r="E48" s="25">
        <f t="shared" si="2"/>
        <v>0</v>
      </c>
      <c r="F48" s="25">
        <f t="shared" si="8"/>
        <v>0</v>
      </c>
      <c r="G48" s="25">
        <f>F48*H$19</f>
        <v>0</v>
      </c>
      <c r="H48" s="25">
        <f t="shared" si="7"/>
        <v>0</v>
      </c>
      <c r="I48" s="27">
        <v>0</v>
      </c>
    </row>
    <row r="49" spans="2:10" x14ac:dyDescent="0.2">
      <c r="C49" s="40"/>
      <c r="D49" s="41"/>
      <c r="E49" s="41"/>
      <c r="F49" s="41"/>
      <c r="G49" s="41"/>
      <c r="H49" s="41"/>
      <c r="I49" s="42"/>
    </row>
    <row r="50" spans="2:10" x14ac:dyDescent="0.2">
      <c r="C50" s="40"/>
      <c r="D50" s="41"/>
      <c r="E50" s="41"/>
      <c r="F50" s="41"/>
      <c r="G50" s="41"/>
      <c r="H50" s="41"/>
      <c r="I50" s="42"/>
    </row>
    <row r="51" spans="2:10" x14ac:dyDescent="0.2">
      <c r="C51" s="40"/>
      <c r="D51" s="41"/>
      <c r="E51" s="41"/>
      <c r="F51" s="41"/>
      <c r="G51" s="41"/>
      <c r="H51" s="41"/>
      <c r="I51" s="42"/>
    </row>
    <row r="52" spans="2:10" x14ac:dyDescent="0.2">
      <c r="C52" s="40"/>
      <c r="D52" s="41"/>
      <c r="E52" s="41"/>
      <c r="F52" s="41"/>
      <c r="G52" s="41"/>
      <c r="H52" s="41"/>
      <c r="I52" s="42"/>
    </row>
    <row r="53" spans="2:10" x14ac:dyDescent="0.2">
      <c r="C53" s="40"/>
      <c r="D53" s="41"/>
      <c r="E53" s="41"/>
      <c r="F53" s="41"/>
      <c r="G53" s="41"/>
      <c r="H53" s="41"/>
      <c r="I53" s="42"/>
    </row>
    <row r="54" spans="2:10" x14ac:dyDescent="0.2">
      <c r="C54" s="40"/>
      <c r="D54" s="41"/>
      <c r="E54" s="41"/>
      <c r="F54" s="41"/>
      <c r="G54" s="41"/>
      <c r="H54" s="41"/>
      <c r="I54" s="42"/>
    </row>
    <row r="56" spans="2:10" ht="19" x14ac:dyDescent="0.25">
      <c r="B56" s="3" t="s">
        <v>14</v>
      </c>
    </row>
    <row r="58" spans="2:10" ht="16" x14ac:dyDescent="0.2">
      <c r="B58" s="6" t="s">
        <v>5</v>
      </c>
    </row>
    <row r="59" spans="2:10" x14ac:dyDescent="0.2">
      <c r="J59" s="4"/>
    </row>
    <row r="61" spans="2:10" ht="16" x14ac:dyDescent="0.2">
      <c r="B61" s="6" t="s">
        <v>6</v>
      </c>
    </row>
    <row r="63" spans="2:10" x14ac:dyDescent="0.2">
      <c r="I63" s="29"/>
      <c r="J63" s="29"/>
    </row>
    <row r="65" spans="2:10" ht="19" x14ac:dyDescent="0.25">
      <c r="B65" s="3" t="s">
        <v>16</v>
      </c>
      <c r="J65" s="5"/>
    </row>
    <row r="66" spans="2:10" x14ac:dyDescent="0.2">
      <c r="J66" s="5"/>
    </row>
    <row r="67" spans="2:10" ht="17" x14ac:dyDescent="0.25">
      <c r="C67" s="17"/>
      <c r="D67" s="20" t="s">
        <v>9</v>
      </c>
      <c r="E67" s="20" t="s">
        <v>10</v>
      </c>
      <c r="F67" s="20" t="s">
        <v>2</v>
      </c>
      <c r="G67" s="20" t="s">
        <v>3</v>
      </c>
      <c r="H67" s="20" t="s">
        <v>11</v>
      </c>
      <c r="I67" s="21" t="s">
        <v>4</v>
      </c>
      <c r="J67" s="4"/>
    </row>
    <row r="68" spans="2:10" x14ac:dyDescent="0.2">
      <c r="C68" s="18"/>
      <c r="D68" s="19" t="s">
        <v>0</v>
      </c>
      <c r="E68" s="19" t="s">
        <v>0</v>
      </c>
      <c r="F68" s="19" t="s">
        <v>1</v>
      </c>
      <c r="G68" s="19" t="s">
        <v>1</v>
      </c>
      <c r="H68" s="19" t="s">
        <v>1</v>
      </c>
      <c r="I68" s="19" t="s">
        <v>1</v>
      </c>
    </row>
    <row r="69" spans="2:10" x14ac:dyDescent="0.2">
      <c r="C69" s="22">
        <v>0</v>
      </c>
      <c r="D69" s="23">
        <v>0</v>
      </c>
      <c r="E69" s="23">
        <f>D69*0.6</f>
        <v>0</v>
      </c>
      <c r="F69" s="23">
        <f>E69*H$15*H$17/1000</f>
        <v>0</v>
      </c>
      <c r="G69" s="23">
        <f t="shared" ref="G69:G76" si="9">F69*H$19</f>
        <v>0</v>
      </c>
      <c r="H69" s="23">
        <f t="shared" ref="H69:H76" si="10">IF(F69&gt;$H$18,F69-$H$18,0)</f>
        <v>0</v>
      </c>
      <c r="I69" s="26">
        <v>0</v>
      </c>
    </row>
    <row r="70" spans="2:10" x14ac:dyDescent="0.2">
      <c r="C70" s="22">
        <v>4.1666666666666664E-2</v>
      </c>
      <c r="D70" s="23">
        <v>0</v>
      </c>
      <c r="E70" s="23">
        <f t="shared" ref="E70:E92" si="11">D70*0.6</f>
        <v>0</v>
      </c>
      <c r="F70" s="23">
        <f>E70*H$15*H$17/1000</f>
        <v>0</v>
      </c>
      <c r="G70" s="23">
        <f t="shared" si="9"/>
        <v>0</v>
      </c>
      <c r="H70" s="23">
        <f t="shared" si="10"/>
        <v>0</v>
      </c>
      <c r="I70" s="26">
        <v>0</v>
      </c>
    </row>
    <row r="71" spans="2:10" x14ac:dyDescent="0.2">
      <c r="C71" s="22">
        <v>8.3333333333333301E-2</v>
      </c>
      <c r="D71" s="23">
        <v>0</v>
      </c>
      <c r="E71" s="23">
        <f t="shared" si="11"/>
        <v>0</v>
      </c>
      <c r="F71" s="23">
        <f>E71*H$15*H$17/1000</f>
        <v>0</v>
      </c>
      <c r="G71" s="23">
        <f t="shared" si="9"/>
        <v>0</v>
      </c>
      <c r="H71" s="23">
        <f t="shared" si="10"/>
        <v>0</v>
      </c>
      <c r="I71" s="26">
        <v>0</v>
      </c>
      <c r="J71" s="29"/>
    </row>
    <row r="72" spans="2:10" x14ac:dyDescent="0.2">
      <c r="C72" s="22">
        <v>0.125</v>
      </c>
      <c r="D72" s="23">
        <v>0</v>
      </c>
      <c r="E72" s="23">
        <f t="shared" si="11"/>
        <v>0</v>
      </c>
      <c r="F72" s="23">
        <f>E72*H$15*H$17/1000</f>
        <v>0</v>
      </c>
      <c r="G72" s="23">
        <f t="shared" si="9"/>
        <v>0</v>
      </c>
      <c r="H72" s="23">
        <f t="shared" si="10"/>
        <v>0</v>
      </c>
      <c r="I72" s="26">
        <v>0</v>
      </c>
    </row>
    <row r="73" spans="2:10" x14ac:dyDescent="0.2">
      <c r="C73" s="22">
        <v>0.16666666666666699</v>
      </c>
      <c r="D73" s="23">
        <v>0</v>
      </c>
      <c r="E73" s="23">
        <f t="shared" si="11"/>
        <v>0</v>
      </c>
      <c r="F73" s="23">
        <f>E73*H$15*H$17/1000</f>
        <v>0</v>
      </c>
      <c r="G73" s="23">
        <f t="shared" si="9"/>
        <v>0</v>
      </c>
      <c r="H73" s="23">
        <f t="shared" si="10"/>
        <v>0</v>
      </c>
      <c r="I73" s="26">
        <v>0</v>
      </c>
    </row>
    <row r="74" spans="2:10" x14ac:dyDescent="0.2">
      <c r="C74" s="22">
        <v>0.20833333333333301</v>
      </c>
      <c r="D74" s="23">
        <v>50</v>
      </c>
      <c r="E74" s="23">
        <f t="shared" si="11"/>
        <v>30</v>
      </c>
      <c r="F74" s="23">
        <f t="shared" ref="F74:F92" si="12">IF(E74&gt;100,E74*H$15*H$17/1000,0)</f>
        <v>0</v>
      </c>
      <c r="G74" s="23">
        <f t="shared" si="9"/>
        <v>0</v>
      </c>
      <c r="H74" s="23">
        <f t="shared" si="10"/>
        <v>0</v>
      </c>
      <c r="I74" s="26">
        <v>0</v>
      </c>
    </row>
    <row r="75" spans="2:10" x14ac:dyDescent="0.2">
      <c r="C75" s="22">
        <v>0.25</v>
      </c>
      <c r="D75" s="23">
        <v>100</v>
      </c>
      <c r="E75" s="23">
        <f t="shared" si="11"/>
        <v>60</v>
      </c>
      <c r="F75" s="23">
        <f t="shared" si="12"/>
        <v>0</v>
      </c>
      <c r="G75" s="23">
        <f t="shared" si="9"/>
        <v>0</v>
      </c>
      <c r="H75" s="23">
        <f t="shared" si="10"/>
        <v>0</v>
      </c>
      <c r="I75" s="26">
        <v>0</v>
      </c>
    </row>
    <row r="76" spans="2:10" x14ac:dyDescent="0.2">
      <c r="C76" s="22">
        <v>0.29166666666666702</v>
      </c>
      <c r="D76" s="23">
        <v>150</v>
      </c>
      <c r="E76" s="23">
        <f t="shared" si="11"/>
        <v>90</v>
      </c>
      <c r="F76" s="23">
        <f t="shared" si="12"/>
        <v>0</v>
      </c>
      <c r="G76" s="23">
        <f t="shared" si="9"/>
        <v>0</v>
      </c>
      <c r="H76" s="23">
        <f t="shared" si="10"/>
        <v>0</v>
      </c>
      <c r="I76" s="26">
        <f t="shared" ref="I76:I87" si="13">H$20</f>
        <v>100</v>
      </c>
    </row>
    <row r="77" spans="2:10" x14ac:dyDescent="0.2">
      <c r="C77" s="22">
        <v>0.33333333333333298</v>
      </c>
      <c r="D77" s="23">
        <v>250</v>
      </c>
      <c r="E77" s="23">
        <f t="shared" si="11"/>
        <v>150</v>
      </c>
      <c r="F77" s="30">
        <f>IF(E77&gt;100,E77*H$15*H$17/1000,0)</f>
        <v>81</v>
      </c>
      <c r="G77" s="30">
        <f t="shared" ref="G77:G88" si="14">IF(F77&gt;$H$18,$H$18*$H$19,F77*H$19)</f>
        <v>32.4</v>
      </c>
      <c r="H77" s="23">
        <f>IF(F77&gt;$H$18,F77-$H$18,0)</f>
        <v>0</v>
      </c>
      <c r="I77" s="26">
        <f t="shared" si="13"/>
        <v>100</v>
      </c>
    </row>
    <row r="78" spans="2:10" x14ac:dyDescent="0.2">
      <c r="C78" s="22">
        <v>0.375</v>
      </c>
      <c r="D78" s="23">
        <v>400</v>
      </c>
      <c r="E78" s="23">
        <f t="shared" si="11"/>
        <v>240</v>
      </c>
      <c r="F78" s="30">
        <f t="shared" si="12"/>
        <v>129.6</v>
      </c>
      <c r="G78" s="30">
        <f t="shared" si="14"/>
        <v>51.84</v>
      </c>
      <c r="H78" s="23">
        <f t="shared" ref="H78:H92" si="15">IF(F78&gt;$H$18,F78-$H$18,0)</f>
        <v>0</v>
      </c>
      <c r="I78" s="26">
        <f t="shared" si="13"/>
        <v>100</v>
      </c>
    </row>
    <row r="79" spans="2:10" x14ac:dyDescent="0.2">
      <c r="C79" s="22">
        <v>0.41666666666666702</v>
      </c>
      <c r="D79" s="23">
        <v>600</v>
      </c>
      <c r="E79" s="23">
        <f t="shared" si="11"/>
        <v>360</v>
      </c>
      <c r="F79" s="30">
        <f t="shared" si="12"/>
        <v>194.4</v>
      </c>
      <c r="G79" s="30">
        <f t="shared" si="14"/>
        <v>77.760000000000005</v>
      </c>
      <c r="H79" s="23">
        <f t="shared" si="15"/>
        <v>0</v>
      </c>
      <c r="I79" s="26">
        <f t="shared" si="13"/>
        <v>100</v>
      </c>
    </row>
    <row r="80" spans="2:10" x14ac:dyDescent="0.2">
      <c r="C80" s="22">
        <v>0.45833333333333298</v>
      </c>
      <c r="D80" s="23">
        <v>800</v>
      </c>
      <c r="E80" s="23">
        <f t="shared" si="11"/>
        <v>480</v>
      </c>
      <c r="F80" s="30">
        <f t="shared" si="12"/>
        <v>259.2</v>
      </c>
      <c r="G80" s="30">
        <f t="shared" si="14"/>
        <v>80</v>
      </c>
      <c r="H80" s="23">
        <f t="shared" si="15"/>
        <v>59.199999999999989</v>
      </c>
      <c r="I80" s="26">
        <f t="shared" si="13"/>
        <v>100</v>
      </c>
    </row>
    <row r="81" spans="2:10" x14ac:dyDescent="0.2">
      <c r="C81" s="22">
        <v>0.5</v>
      </c>
      <c r="D81" s="23">
        <v>1000</v>
      </c>
      <c r="E81" s="23">
        <f t="shared" si="11"/>
        <v>600</v>
      </c>
      <c r="F81" s="30">
        <f t="shared" si="12"/>
        <v>324</v>
      </c>
      <c r="G81" s="30">
        <f t="shared" si="14"/>
        <v>80</v>
      </c>
      <c r="H81" s="23">
        <f t="shared" si="15"/>
        <v>124</v>
      </c>
      <c r="I81" s="26">
        <f t="shared" si="13"/>
        <v>100</v>
      </c>
    </row>
    <row r="82" spans="2:10" x14ac:dyDescent="0.2">
      <c r="C82" s="22">
        <v>0.54166666666666696</v>
      </c>
      <c r="D82" s="23">
        <v>950</v>
      </c>
      <c r="E82" s="23">
        <f>D82*0.6</f>
        <v>570</v>
      </c>
      <c r="F82" s="30">
        <f t="shared" si="12"/>
        <v>307.8</v>
      </c>
      <c r="G82" s="30">
        <f t="shared" si="14"/>
        <v>80</v>
      </c>
      <c r="H82" s="23">
        <f t="shared" si="15"/>
        <v>107.80000000000001</v>
      </c>
      <c r="I82" s="26">
        <f t="shared" si="13"/>
        <v>100</v>
      </c>
    </row>
    <row r="83" spans="2:10" x14ac:dyDescent="0.2">
      <c r="C83" s="22">
        <v>0.58333333333333304</v>
      </c>
      <c r="D83" s="23">
        <v>900</v>
      </c>
      <c r="E83" s="23">
        <f t="shared" si="11"/>
        <v>540</v>
      </c>
      <c r="F83" s="30">
        <f t="shared" si="12"/>
        <v>291.60000000000002</v>
      </c>
      <c r="G83" s="30">
        <f t="shared" si="14"/>
        <v>80</v>
      </c>
      <c r="H83" s="23">
        <f t="shared" si="15"/>
        <v>91.600000000000023</v>
      </c>
      <c r="I83" s="26">
        <f t="shared" si="13"/>
        <v>100</v>
      </c>
    </row>
    <row r="84" spans="2:10" x14ac:dyDescent="0.2">
      <c r="C84" s="22">
        <v>0.625</v>
      </c>
      <c r="D84" s="23">
        <v>800</v>
      </c>
      <c r="E84" s="23">
        <f t="shared" si="11"/>
        <v>480</v>
      </c>
      <c r="F84" s="30">
        <f t="shared" si="12"/>
        <v>259.2</v>
      </c>
      <c r="G84" s="30">
        <f t="shared" si="14"/>
        <v>80</v>
      </c>
      <c r="H84" s="23">
        <f t="shared" si="15"/>
        <v>59.199999999999989</v>
      </c>
      <c r="I84" s="26">
        <f t="shared" si="13"/>
        <v>100</v>
      </c>
    </row>
    <row r="85" spans="2:10" x14ac:dyDescent="0.2">
      <c r="C85" s="22">
        <v>0.66666666666666696</v>
      </c>
      <c r="D85" s="23">
        <v>700</v>
      </c>
      <c r="E85" s="23">
        <f t="shared" si="11"/>
        <v>420</v>
      </c>
      <c r="F85" s="30">
        <f t="shared" si="12"/>
        <v>226.8</v>
      </c>
      <c r="G85" s="30">
        <f t="shared" si="14"/>
        <v>80</v>
      </c>
      <c r="H85" s="23">
        <f t="shared" si="15"/>
        <v>26.800000000000011</v>
      </c>
      <c r="I85" s="26">
        <f t="shared" si="13"/>
        <v>100</v>
      </c>
    </row>
    <row r="86" spans="2:10" x14ac:dyDescent="0.2">
      <c r="C86" s="22">
        <v>0.70833333333333304</v>
      </c>
      <c r="D86" s="23">
        <v>500</v>
      </c>
      <c r="E86" s="23">
        <f t="shared" si="11"/>
        <v>300</v>
      </c>
      <c r="F86" s="30">
        <f t="shared" si="12"/>
        <v>162</v>
      </c>
      <c r="G86" s="30">
        <f t="shared" si="14"/>
        <v>64.8</v>
      </c>
      <c r="H86" s="23">
        <f t="shared" si="15"/>
        <v>0</v>
      </c>
      <c r="I86" s="26">
        <f t="shared" si="13"/>
        <v>100</v>
      </c>
    </row>
    <row r="87" spans="2:10" x14ac:dyDescent="0.2">
      <c r="C87" s="22">
        <v>0.75</v>
      </c>
      <c r="D87" s="23">
        <v>300</v>
      </c>
      <c r="E87" s="23">
        <f t="shared" si="11"/>
        <v>180</v>
      </c>
      <c r="F87" s="30">
        <f t="shared" si="12"/>
        <v>97.2</v>
      </c>
      <c r="G87" s="30">
        <f t="shared" si="14"/>
        <v>38.880000000000003</v>
      </c>
      <c r="H87" s="23">
        <f t="shared" si="15"/>
        <v>0</v>
      </c>
      <c r="I87" s="26">
        <f t="shared" si="13"/>
        <v>100</v>
      </c>
    </row>
    <row r="88" spans="2:10" x14ac:dyDescent="0.2">
      <c r="C88" s="22">
        <v>0.79166666666666696</v>
      </c>
      <c r="D88" s="23">
        <v>150</v>
      </c>
      <c r="E88" s="23">
        <f t="shared" si="11"/>
        <v>90</v>
      </c>
      <c r="F88" s="30">
        <f>IF(E88&gt;100,E88*H$15*H$17/1000,0)</f>
        <v>0</v>
      </c>
      <c r="G88" s="30">
        <f t="shared" si="14"/>
        <v>0</v>
      </c>
      <c r="H88" s="23">
        <f t="shared" si="15"/>
        <v>0</v>
      </c>
      <c r="I88" s="26">
        <v>0</v>
      </c>
    </row>
    <row r="89" spans="2:10" x14ac:dyDescent="0.2">
      <c r="C89" s="22">
        <v>0.83333333333333304</v>
      </c>
      <c r="D89" s="23">
        <v>100</v>
      </c>
      <c r="E89" s="23">
        <f t="shared" si="11"/>
        <v>60</v>
      </c>
      <c r="F89" s="23">
        <f t="shared" si="12"/>
        <v>0</v>
      </c>
      <c r="G89" s="23">
        <f>F89*H$19</f>
        <v>0</v>
      </c>
      <c r="H89" s="23">
        <f t="shared" si="15"/>
        <v>0</v>
      </c>
      <c r="I89" s="26">
        <v>0</v>
      </c>
    </row>
    <row r="90" spans="2:10" x14ac:dyDescent="0.2">
      <c r="C90" s="22">
        <v>0.875</v>
      </c>
      <c r="D90" s="23">
        <v>50</v>
      </c>
      <c r="E90" s="23">
        <f t="shared" si="11"/>
        <v>30</v>
      </c>
      <c r="F90" s="23">
        <f t="shared" si="12"/>
        <v>0</v>
      </c>
      <c r="G90" s="23">
        <f>F90*H$19</f>
        <v>0</v>
      </c>
      <c r="H90" s="23">
        <f t="shared" si="15"/>
        <v>0</v>
      </c>
      <c r="I90" s="26">
        <v>0</v>
      </c>
    </row>
    <row r="91" spans="2:10" x14ac:dyDescent="0.2">
      <c r="C91" s="22">
        <v>0.91666666666666696</v>
      </c>
      <c r="D91" s="23">
        <v>0</v>
      </c>
      <c r="E91" s="23">
        <f t="shared" si="11"/>
        <v>0</v>
      </c>
      <c r="F91" s="23">
        <f t="shared" si="12"/>
        <v>0</v>
      </c>
      <c r="G91" s="23">
        <f>F91*H$19</f>
        <v>0</v>
      </c>
      <c r="H91" s="23">
        <f t="shared" si="15"/>
        <v>0</v>
      </c>
      <c r="I91" s="26">
        <v>0</v>
      </c>
    </row>
    <row r="92" spans="2:10" ht="16" x14ac:dyDescent="0.2">
      <c r="B92" s="6"/>
      <c r="C92" s="24">
        <v>0.95833333333333304</v>
      </c>
      <c r="D92" s="25">
        <v>0</v>
      </c>
      <c r="E92" s="25">
        <f t="shared" si="11"/>
        <v>0</v>
      </c>
      <c r="F92" s="25">
        <f t="shared" si="12"/>
        <v>0</v>
      </c>
      <c r="G92" s="25">
        <f>F92*H$19</f>
        <v>0</v>
      </c>
      <c r="H92" s="25">
        <f t="shared" si="15"/>
        <v>0</v>
      </c>
      <c r="I92" s="27">
        <v>0</v>
      </c>
      <c r="J92" s="7"/>
    </row>
    <row r="94" spans="2:10" x14ac:dyDescent="0.2">
      <c r="C94" s="34" t="s">
        <v>12</v>
      </c>
      <c r="D94" s="37">
        <f>SUM(D69:D92)</f>
        <v>7800</v>
      </c>
      <c r="E94" s="37">
        <f t="shared" ref="E94:H94" si="16">SUM(E69:E92)</f>
        <v>4680</v>
      </c>
      <c r="F94" s="37">
        <f t="shared" si="16"/>
        <v>2332.7999999999997</v>
      </c>
      <c r="G94" s="39">
        <f t="shared" si="16"/>
        <v>745.68</v>
      </c>
      <c r="H94" s="39">
        <f t="shared" si="16"/>
        <v>468.6</v>
      </c>
      <c r="I94" s="38">
        <f>SUM(I69:I92)</f>
        <v>1200</v>
      </c>
    </row>
    <row r="95" spans="2:10" x14ac:dyDescent="0.2">
      <c r="J95" s="8"/>
    </row>
    <row r="96" spans="2:10" ht="19" x14ac:dyDescent="0.25">
      <c r="B96" s="3" t="s">
        <v>15</v>
      </c>
    </row>
    <row r="98" spans="7:10" x14ac:dyDescent="0.2">
      <c r="G98" s="44">
        <f>G94/I94</f>
        <v>0.62139999999999995</v>
      </c>
      <c r="H98" s="45">
        <f>ROUND(G98,2)</f>
        <v>0.62</v>
      </c>
    </row>
    <row r="99" spans="7:10" x14ac:dyDescent="0.2">
      <c r="J99" s="8"/>
    </row>
  </sheetData>
  <sheetProtection algorithmName="SHA-512" hashValue="/i12zunfaDiYaJO9d0Q1Et4278F8vA7nLUe2TLX7iDoH9eJVT62pykIAARr4TBrcqqvfXg3dNa5YS0+ix5mRxQ==" saltValue="Ux4LVm8u9UwlHTXN2Kf5Ug==" spinCount="100000" sheet="1" objects="1" scenarios="1"/>
  <mergeCells count="4">
    <mergeCell ref="C4:I4"/>
    <mergeCell ref="C10:J10"/>
    <mergeCell ref="D22:E22"/>
    <mergeCell ref="C6:I8"/>
  </mergeCells>
  <pageMargins left="0.7" right="0.7" top="0.78740157499999996" bottom="0.78740157499999996" header="0.3" footer="0.3"/>
  <pageSetup paperSize="9" scale="95" orientation="portrait" r:id="rId1"/>
  <headerFooter>
    <oddHeader>&amp;L&amp;10HyCool
T8.4: eLearning</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INTRODUCTION</vt:lpstr>
      <vt:lpstr>exercise solar cooling, part A</vt:lpstr>
      <vt:lpstr>Exercise part A - 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Strobel</dc:creator>
  <cp:lastModifiedBy>Michael Strobel (JER)</cp:lastModifiedBy>
  <cp:lastPrinted>2020-06-12T08:14:28Z</cp:lastPrinted>
  <dcterms:created xsi:type="dcterms:W3CDTF">2020-04-17T14:01:55Z</dcterms:created>
  <dcterms:modified xsi:type="dcterms:W3CDTF">2021-06-16T12:17:56Z</dcterms:modified>
</cp:coreProperties>
</file>